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827"/>
  <workbookPr filterPrivacy="1" defaultThemeVersion="124226"/>
  <bookViews>
    <workbookView xWindow="0" yWindow="0" windowWidth="25200" windowHeight="11985"/>
  </bookViews>
  <sheets>
    <sheet name="7.1. pielikums" sheetId="4" r:id="rId1"/>
    <sheet name="7.2. pielikums" sheetId="1" r:id="rId2"/>
  </sheets>
  <calcPr calcId="162913"/>
</workbook>
</file>

<file path=xl/calcChain.xml><?xml version="1.0" encoding="utf-8"?>
<calcChain xmlns="http://schemas.openxmlformats.org/spreadsheetml/2006/main">
  <c r="D30" i="1" l="1"/>
  <c r="E30" i="1"/>
  <c r="D29" i="1"/>
  <c r="E29" i="1"/>
  <c r="C29" i="1"/>
  <c r="C30" i="1" s="1"/>
  <c r="D24" i="1"/>
  <c r="L15" i="1" s="1"/>
  <c r="E24" i="1"/>
  <c r="M10" i="1" s="1"/>
  <c r="E23" i="1"/>
  <c r="C24" i="1"/>
  <c r="K14" i="1" s="1"/>
  <c r="D23" i="1"/>
  <c r="C23" i="1"/>
  <c r="D20" i="1"/>
  <c r="L11" i="1"/>
  <c r="K12" i="1"/>
  <c r="K8" i="1"/>
  <c r="I15" i="1"/>
  <c r="I14" i="1"/>
  <c r="I13" i="1"/>
  <c r="I9" i="1"/>
  <c r="I10" i="1"/>
  <c r="I11" i="1"/>
  <c r="I12" i="1"/>
  <c r="I8" i="1"/>
  <c r="H15" i="1"/>
  <c r="H14" i="1"/>
  <c r="H13" i="1"/>
  <c r="H9" i="1"/>
  <c r="H10" i="1"/>
  <c r="H11" i="1"/>
  <c r="H12" i="1"/>
  <c r="H8" i="1"/>
  <c r="G8" i="1"/>
  <c r="G15" i="1"/>
  <c r="G14" i="1"/>
  <c r="G13" i="1"/>
  <c r="G10" i="1"/>
  <c r="G11" i="1"/>
  <c r="G12" i="1"/>
  <c r="G9" i="1"/>
  <c r="C13" i="1"/>
  <c r="M8" i="1" l="1"/>
  <c r="M13" i="1"/>
  <c r="M9" i="1"/>
  <c r="L12" i="1"/>
  <c r="L8" i="1"/>
  <c r="N8" i="1" s="1"/>
  <c r="M12" i="1"/>
  <c r="M15" i="1"/>
  <c r="M11" i="1"/>
  <c r="M14" i="1"/>
  <c r="N14" i="1" s="1"/>
  <c r="N12" i="1"/>
  <c r="L14" i="1"/>
  <c r="L10" i="1"/>
  <c r="K13" i="1"/>
  <c r="L13" i="1"/>
  <c r="L9" i="1"/>
  <c r="K10" i="1"/>
  <c r="N10" i="1" s="1"/>
  <c r="K11" i="1"/>
  <c r="N11" i="1" s="1"/>
  <c r="K15" i="1"/>
  <c r="N15" i="1" s="1"/>
  <c r="K9" i="1"/>
  <c r="E13" i="1"/>
  <c r="N9" i="1" l="1"/>
  <c r="N13" i="1"/>
  <c r="K6" i="1"/>
  <c r="E20" i="1" l="1"/>
  <c r="C20" i="1"/>
  <c r="D13" i="1"/>
  <c r="E14" i="1" l="1"/>
  <c r="D14" i="1"/>
  <c r="C14" i="1"/>
  <c r="C15" i="1" l="1"/>
  <c r="D15" i="1"/>
  <c r="E15" i="1"/>
  <c r="C31" i="1" l="1"/>
</calcChain>
</file>

<file path=xl/sharedStrings.xml><?xml version="1.0" encoding="utf-8"?>
<sst xmlns="http://schemas.openxmlformats.org/spreadsheetml/2006/main" count="40" uniqueCount="36">
  <si>
    <t>Transporta izdevumi klientiem</t>
  </si>
  <si>
    <t>Transporta izdevumi speciālistiem</t>
  </si>
  <si>
    <t>Pakalpojuma sniedzēja administrēšanas izdevumi 10%</t>
  </si>
  <si>
    <t>Supervīzijas speciālistiem</t>
  </si>
  <si>
    <t>Pakalpojuma nodrošināšanas izmaksas kopā</t>
  </si>
  <si>
    <t>2. Konsultācijas grupās (grupu terapija), izpildes rādītāji</t>
  </si>
  <si>
    <t>Grupu skaits periodā</t>
  </si>
  <si>
    <t>Nodarbību skaits</t>
  </si>
  <si>
    <t>Pakalpojumu saņēmušo personu skaits</t>
  </si>
  <si>
    <t>Vidējais personu skaits vienā grupu nodarbībā</t>
  </si>
  <si>
    <t>rādītājs</t>
  </si>
  <si>
    <t>Izdevumi par 1 nodarbību</t>
  </si>
  <si>
    <t>Klientu vietu aizpildījums nodarbībās*</t>
  </si>
  <si>
    <t>Vidējais kklientu skaits vienā grupā</t>
  </si>
  <si>
    <t>7.2. pielikums</t>
  </si>
  <si>
    <t>Vidēji pārskata periodā</t>
  </si>
  <si>
    <t>7.1. pielikums</t>
  </si>
  <si>
    <t>Pakalpojuma "Atbalsta grupa un grupas nodarbības" apraksts</t>
  </si>
  <si>
    <t>Pakalpojuma mērķis</t>
  </si>
  <si>
    <t>Pakalpojuma sniegšanas procesā klientiem tiek sniegts personiskais atbalsts, dotas iespējas iepazīt pašam sevi, pilnveidoties un uzlabot savas attiecības un dzīves kvalitāti.</t>
  </si>
  <si>
    <t>Pakalpojuma saturs</t>
  </si>
  <si>
    <t>Grupas vadīšanas nosacījumi</t>
  </si>
  <si>
    <t>Aprēķinu avots - pakalpojuma  "Sociālās rehabilitācijas pakalpojumi vardarbību veikušām pilngadīgām personām" faktiski sniegtā pakalpojuma rādītāji</t>
  </si>
  <si>
    <t>Izdevumi par 1 klientu vienā nodarbībā</t>
  </si>
  <si>
    <t>Nr. p.k.</t>
  </si>
  <si>
    <t>Sociālās rehabilitācijas pakalpojuma organizēšanas izmaksas (izdales materiālu kopēšana, kancelejas preces, sakaru pakalpojumi u.c.) maksimāli 3 euro/persona</t>
  </si>
  <si>
    <t>Izdevumu pozīcija</t>
  </si>
  <si>
    <t>*piemēram, vienai grupai ir 16 nodarbības, uz 15 nodarbībām ir bijuši 12 klienti, bet uz 1 nodarbību tikai 7, kopā klientu vietu aizpildījums šajai grupai ir (12*15)+(7*1) = 187. Šis rādītājs jānorāda par perioda visām grupām kopā.</t>
  </si>
  <si>
    <t>Atbalsta grupas un grupas nodarbības (turpmāk – grupa)  ir nelielas (no 6 līdz 12 dalībnieki) klientu grupas ar līdzīgām problēmām, kuras tikšanās reizēs profesionāla grupas vadītāja vadībā aktualizē esošās grūtības, uzklausa citu dalībnieku pieredzi, meklē risinājumus, kā labāk pārvarēt esošos šķēršļus un uzlabotu situāciju.
Dalībnieku skaits grupā pielīdzināts sociālās rehabilitācijas pakalpojumam vardarbību veikušām personām (Ministru kabineta 23.12.2014. noteikumi Nr. 790 "Sociālās rehabilitācijas pakalpojumu sniegšanas kārtība no vardarbības cietušām un vardarbību veikušām pilngadīgām personām").</t>
  </si>
  <si>
    <t>Atbalsta grupu veido no klientiem ar līdzīgām problēmām. Grupas darbā ir iesaistīti divi darbinieki – grupas vadītājs (psihologs,  sociālais darbinieks, cits speciālists ar zināšanām un pieredzi atbalsta grupu vadīšanā) un ārstniecības persona (ārsts vai māsa, vēlams ar specializāciju garīgās veselības aprūpē) vai cits speciālists pēc nepieciešamības.
Grupas vadītāja pienākumos ir organizēt un vadīt atbalsta grupu, noteikt iztirzājamo jautājumu loku un risināmās problēmas; strādāt ar klientiem grupā; analizēt klientu sociālās problēmas un palīdzēt rast problēmu risinājuma iespējas; nodrošināt klienta sociālā atbalsta tīkla veidošanu; sniegt konsultācijas grupas darbības jautājumos.
Ārstniecības persona novēro grupas dalībnieku garīgās veselības stāvokli grupas nodarbības laikā, sniedz nepieciešamo atbalstu un konsultācijas garīgās veselības jautājumos, iesaistās risku un krīzes situāciju prevencijas un novēršanas pasākumos. Ārstniecības personu var aizvietot ar citu speciālistu atbilstoši grupas specifikai.
Grupas pakalpojuma izmaksas uz vienu klientu ir aprēķinātas, vadoties no situācijas, ka vienā grupā pakalpojumu saņem līdz 12 klientiem. Pakalpojuma sniedzējs saņem aprēķināto vienas grupas nodarbības izmaksu summu atbilstoši klientu skaitam grupā.</t>
  </si>
  <si>
    <r>
      <t xml:space="preserve">1. Konsultācijas grupās (grupu terapija), izdevumi, </t>
    </r>
    <r>
      <rPr>
        <i/>
        <sz val="11"/>
        <color theme="1"/>
        <rFont val="Calibri"/>
        <family val="1"/>
        <charset val="186"/>
        <scheme val="minor"/>
      </rPr>
      <t>euro</t>
    </r>
  </si>
  <si>
    <t>Kopā:</t>
  </si>
  <si>
    <t>Pakalpojuma "Atbalsta grupa un grupu nodarbības" vienas vienības (grupas) izmaksu likmes aprēķins</t>
  </si>
  <si>
    <t>Izdevumi vidēji par 1 klientu vienā nodarbībā                                                                                                                                                                                                            periodā 2015.- 2017.gads</t>
  </si>
  <si>
    <t>2 speciālistu atlīdzība (ieskaitot DD soc.nod.) par nodarbību vadīšanu un sagatvošanos (vienas nodarbības ilgums 2 stundas, sagatavošanās nodarbībai - 1 stunda, katram speciālistam)</t>
  </si>
  <si>
    <t>3. Konsultācijas grupās (grupu terapija), izpildes rādītāji/ vidējie izdevumi par 1 grupu, 1 nodarbību/ 1 klientu,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</si>
</sst>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name val="Arial"/>
      <family val="2"/>
      <charset val="186"/>
    </font>
    <font>
      <b/>
      <sz val="11"/>
      <color theme="1"/>
      <name val="Times New Roman"/>
      <family val="1"/>
      <charset val="186"/>
    </font>
    <font>
      <sz val="11"/>
      <color theme="1"/>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i/>
      <sz val="11"/>
      <color theme="1"/>
      <name val="Times New Roman"/>
      <family val="1"/>
      <charset val="186"/>
    </font>
    <font>
      <i/>
      <sz val="11"/>
      <color theme="1"/>
      <name val="Calibri"/>
      <family val="1"/>
      <charset val="186"/>
      <scheme val="minor"/>
    </font>
    <font>
      <sz val="11"/>
      <name val="Times New Roman"/>
      <family val="1"/>
      <charset val="186"/>
    </font>
    <font>
      <sz val="6"/>
      <name val="Times New Roman"/>
      <family val="1"/>
      <charset val="186"/>
    </font>
    <font>
      <b/>
      <sz val="11"/>
      <name val="Times New Roman"/>
      <family val="1"/>
      <charset val="186"/>
    </font>
    <font>
      <sz val="9"/>
      <color theme="1"/>
      <name val="Times New Roman"/>
      <family val="1"/>
      <charset val="186"/>
    </font>
    <font>
      <i/>
      <sz val="11"/>
      <name val="Times New Roman"/>
      <family val="1"/>
      <charset val="186"/>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89">
    <xf numFmtId="0" fontId="0" fillId="0" borderId="0" xfId="0"/>
    <xf numFmtId="0" fontId="4" fillId="0" borderId="0" xfId="0" applyFont="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0" applyFont="1"/>
    <xf numFmtId="0" fontId="7" fillId="0" borderId="0" xfId="0" applyFont="1" applyAlignment="1">
      <alignment horizontal="left" wrapText="1"/>
    </xf>
    <xf numFmtId="0" fontId="6" fillId="0" borderId="0" xfId="0" applyFont="1"/>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xf>
    <xf numFmtId="3" fontId="5" fillId="0" borderId="1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5" fillId="0" borderId="0" xfId="0" applyFont="1" applyAlignment="1">
      <alignment horizontal="center" vertical="center"/>
    </xf>
    <xf numFmtId="4" fontId="5" fillId="0" borderId="1" xfId="0" applyNumberFormat="1" applyFont="1" applyBorder="1" applyAlignment="1">
      <alignment horizontal="center" vertical="center"/>
    </xf>
    <xf numFmtId="4" fontId="5" fillId="0" borderId="10" xfId="0" applyNumberFormat="1" applyFont="1" applyBorder="1" applyAlignment="1">
      <alignment horizontal="center" vertical="center"/>
    </xf>
    <xf numFmtId="0" fontId="9" fillId="0" borderId="15" xfId="1" applyFont="1" applyBorder="1" applyAlignment="1">
      <alignment horizontal="left" vertical="center" wrapText="1"/>
    </xf>
    <xf numFmtId="0" fontId="9" fillId="0" borderId="15" xfId="1" applyFont="1" applyBorder="1" applyAlignment="1">
      <alignment vertical="center" wrapText="1"/>
    </xf>
    <xf numFmtId="0" fontId="5" fillId="3" borderId="14" xfId="0" applyFont="1" applyFill="1" applyBorder="1" applyAlignment="1">
      <alignment horizontal="center" vertical="center"/>
    </xf>
    <xf numFmtId="0" fontId="9" fillId="3" borderId="15" xfId="1" applyFont="1" applyFill="1" applyBorder="1" applyAlignment="1">
      <alignment vertical="center" wrapText="1"/>
    </xf>
    <xf numFmtId="3" fontId="5" fillId="3" borderId="1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4" fontId="5" fillId="3" borderId="1" xfId="0" applyNumberFormat="1" applyFont="1" applyFill="1" applyBorder="1" applyAlignment="1">
      <alignment horizontal="center" vertical="center"/>
    </xf>
    <xf numFmtId="4" fontId="5" fillId="3" borderId="10" xfId="0" applyNumberFormat="1" applyFont="1" applyFill="1" applyBorder="1" applyAlignment="1">
      <alignment horizontal="center" vertical="center"/>
    </xf>
    <xf numFmtId="0" fontId="5" fillId="3" borderId="15" xfId="0" applyFont="1" applyFill="1" applyBorder="1" applyAlignment="1">
      <alignmen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right" wrapText="1"/>
    </xf>
    <xf numFmtId="3" fontId="6" fillId="2" borderId="1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2" fontId="9" fillId="0" borderId="0" xfId="0" applyNumberFormat="1" applyFont="1" applyAlignment="1">
      <alignment vertical="top"/>
    </xf>
    <xf numFmtId="2" fontId="10" fillId="0" borderId="0" xfId="0" applyNumberFormat="1" applyFont="1" applyAlignment="1">
      <alignment vertical="top"/>
    </xf>
    <xf numFmtId="0" fontId="5" fillId="0" borderId="1" xfId="0" applyFont="1" applyBorder="1" applyAlignment="1">
      <alignment horizontal="center"/>
    </xf>
    <xf numFmtId="0" fontId="9" fillId="0" borderId="1" xfId="1" applyFont="1" applyBorder="1" applyAlignment="1">
      <alignment wrapText="1"/>
    </xf>
    <xf numFmtId="3" fontId="5" fillId="0" borderId="1" xfId="0" applyNumberFormat="1" applyFont="1" applyBorder="1" applyAlignment="1">
      <alignment horizontal="center"/>
    </xf>
    <xf numFmtId="0" fontId="9" fillId="0" borderId="1" xfId="1" applyFont="1" applyBorder="1" applyAlignment="1">
      <alignment horizontal="left" wrapText="1"/>
    </xf>
    <xf numFmtId="3" fontId="5" fillId="0" borderId="1" xfId="0" applyNumberFormat="1" applyFont="1" applyFill="1" applyBorder="1" applyAlignment="1">
      <alignment horizontal="center"/>
    </xf>
    <xf numFmtId="0" fontId="6" fillId="3" borderId="1" xfId="0" applyFont="1" applyFill="1" applyBorder="1" applyAlignment="1">
      <alignment horizontal="center" wrapText="1"/>
    </xf>
    <xf numFmtId="0" fontId="11" fillId="0" borderId="4" xfId="1" applyFont="1" applyBorder="1" applyAlignment="1">
      <alignment wrapText="1"/>
    </xf>
    <xf numFmtId="0" fontId="11" fillId="4" borderId="6" xfId="1" applyFont="1" applyFill="1" applyBorder="1" applyAlignment="1">
      <alignment horizontal="right" wrapText="1"/>
    </xf>
    <xf numFmtId="0" fontId="12" fillId="0" borderId="0" xfId="0" applyFont="1"/>
    <xf numFmtId="0" fontId="12" fillId="0" borderId="0" xfId="0" applyFont="1" applyAlignment="1">
      <alignment horizontal="left" vertical="center"/>
    </xf>
    <xf numFmtId="0" fontId="12" fillId="0" borderId="0" xfId="0" applyFont="1" applyAlignment="1">
      <alignment vertical="top"/>
    </xf>
    <xf numFmtId="0" fontId="6" fillId="3" borderId="1" xfId="0" applyFont="1" applyFill="1" applyBorder="1" applyAlignment="1">
      <alignmen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4" borderId="5" xfId="0" applyFont="1" applyFill="1" applyBorder="1" applyAlignment="1">
      <alignment horizontal="center" vertical="center"/>
    </xf>
    <xf numFmtId="0" fontId="11" fillId="3" borderId="1" xfId="0" applyFont="1" applyFill="1" applyBorder="1" applyAlignment="1">
      <alignment horizontal="center" vertical="center" wrapText="1"/>
    </xf>
    <xf numFmtId="0" fontId="4" fillId="0" borderId="0" xfId="0" applyFont="1" applyAlignment="1">
      <alignment horizontal="center" vertical="center" wrapText="1"/>
    </xf>
    <xf numFmtId="0" fontId="11" fillId="3" borderId="9" xfId="0" applyFont="1" applyFill="1" applyBorder="1" applyAlignment="1">
      <alignment horizontal="center" vertical="center" wrapText="1"/>
    </xf>
    <xf numFmtId="3" fontId="4" fillId="0" borderId="1" xfId="0" applyNumberFormat="1" applyFont="1" applyBorder="1" applyAlignment="1">
      <alignment horizontal="center"/>
    </xf>
    <xf numFmtId="3" fontId="4" fillId="3" borderId="1" xfId="0" applyNumberFormat="1" applyFont="1" applyFill="1" applyBorder="1" applyAlignment="1">
      <alignment horizontal="center" vertical="center"/>
    </xf>
    <xf numFmtId="4" fontId="4" fillId="0" borderId="1" xfId="0" applyNumberFormat="1" applyFont="1" applyBorder="1" applyAlignment="1">
      <alignment horizontal="center" vertical="center"/>
    </xf>
    <xf numFmtId="4" fontId="4"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2" fontId="4" fillId="0" borderId="0" xfId="0" applyNumberFormat="1" applyFont="1" applyAlignment="1">
      <alignment vertical="top"/>
    </xf>
    <xf numFmtId="4" fontId="4" fillId="0" borderId="8" xfId="0" applyNumberFormat="1" applyFont="1" applyBorder="1" applyAlignment="1">
      <alignment horizontal="center" vertical="center"/>
    </xf>
    <xf numFmtId="4" fontId="4" fillId="3" borderId="8" xfId="0" applyNumberFormat="1" applyFont="1" applyFill="1" applyBorder="1" applyAlignment="1">
      <alignment horizontal="center" vertical="center"/>
    </xf>
    <xf numFmtId="4" fontId="11" fillId="2" borderId="8"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0" fontId="4" fillId="0" borderId="15" xfId="1" applyFont="1" applyFill="1" applyBorder="1" applyAlignment="1">
      <alignment vertical="center" wrapText="1"/>
    </xf>
    <xf numFmtId="2" fontId="5" fillId="0" borderId="0" xfId="0" applyNumberFormat="1" applyFont="1"/>
    <xf numFmtId="4" fontId="2" fillId="2" borderId="1" xfId="0" applyNumberFormat="1" applyFont="1" applyFill="1" applyBorder="1" applyAlignment="1">
      <alignment horizontal="center" vertical="center"/>
    </xf>
    <xf numFmtId="4" fontId="2" fillId="2" borderId="10" xfId="0" applyNumberFormat="1" applyFont="1" applyFill="1" applyBorder="1" applyAlignment="1">
      <alignment horizontal="center" vertical="center"/>
    </xf>
    <xf numFmtId="4" fontId="5" fillId="0" borderId="1" xfId="0" applyNumberFormat="1" applyFont="1" applyFill="1" applyBorder="1" applyAlignment="1">
      <alignment horizontal="center"/>
    </xf>
    <xf numFmtId="4" fontId="6" fillId="0" borderId="4"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xf>
    <xf numFmtId="4" fontId="3" fillId="0" borderId="1" xfId="0" applyNumberFormat="1" applyFont="1" applyFill="1" applyBorder="1" applyAlignment="1">
      <alignment horizontal="center" vertical="center"/>
    </xf>
    <xf numFmtId="0" fontId="13" fillId="0" borderId="0" xfId="0" applyFont="1" applyAlignment="1">
      <alignment horizontal="right" vertical="center"/>
    </xf>
    <xf numFmtId="0" fontId="2" fillId="0" borderId="0" xfId="0" applyFont="1" applyBorder="1" applyAlignment="1">
      <alignment horizontal="center" vertical="center"/>
    </xf>
    <xf numFmtId="4" fontId="6" fillId="4" borderId="6" xfId="0" applyNumberFormat="1"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wrapText="1"/>
    </xf>
    <xf numFmtId="0" fontId="7" fillId="0" borderId="0" xfId="0" applyFont="1" applyAlignment="1">
      <alignment horizontal="right"/>
    </xf>
    <xf numFmtId="0" fontId="2"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wrapText="1"/>
    </xf>
    <xf numFmtId="0" fontId="7" fillId="0" borderId="2" xfId="0" applyFont="1" applyBorder="1" applyAlignment="1">
      <alignment horizontal="left" vertical="top" wrapText="1"/>
    </xf>
    <xf numFmtId="0" fontId="2" fillId="0" borderId="3" xfId="0" applyFont="1" applyBorder="1" applyAlignment="1">
      <alignment horizontal="left" wrapText="1"/>
    </xf>
    <xf numFmtId="0" fontId="6" fillId="0" borderId="3" xfId="0" applyFont="1" applyBorder="1" applyAlignment="1">
      <alignment horizontal="left" wrapText="1"/>
    </xf>
  </cellXfs>
  <cellStyles count="2">
    <cellStyle name="Normal" xfId="0" builtinId="0"/>
    <cellStyle name="Normal_Sheet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election sqref="A1:B1"/>
    </sheetView>
  </sheetViews>
  <sheetFormatPr defaultRowHeight="15" x14ac:dyDescent="0.25"/>
  <cols>
    <col min="1" max="1" width="13.140625" style="1" customWidth="1"/>
    <col min="2" max="2" width="87.7109375" style="1" customWidth="1"/>
    <col min="3" max="16384" width="9.140625" style="1"/>
  </cols>
  <sheetData>
    <row r="1" spans="1:2" x14ac:dyDescent="0.25">
      <c r="A1" s="74" t="s">
        <v>16</v>
      </c>
      <c r="B1" s="74"/>
    </row>
    <row r="2" spans="1:2" x14ac:dyDescent="0.25">
      <c r="A2" s="75" t="s">
        <v>17</v>
      </c>
      <c r="B2" s="75"/>
    </row>
    <row r="3" spans="1:2" ht="30" x14ac:dyDescent="0.25">
      <c r="A3" s="2" t="s">
        <v>18</v>
      </c>
      <c r="B3" s="3" t="s">
        <v>19</v>
      </c>
    </row>
    <row r="4" spans="1:2" ht="105" x14ac:dyDescent="0.25">
      <c r="A4" s="4" t="s">
        <v>20</v>
      </c>
      <c r="B4" s="5" t="s">
        <v>28</v>
      </c>
    </row>
    <row r="5" spans="1:2" ht="225" x14ac:dyDescent="0.25">
      <c r="A5" s="4" t="s">
        <v>21</v>
      </c>
      <c r="B5" s="5" t="s">
        <v>29</v>
      </c>
    </row>
  </sheetData>
  <mergeCells count="2">
    <mergeCell ref="A1:B1"/>
    <mergeCell ref="A2:B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Normal="100" workbookViewId="0">
      <selection sqref="A1:N1"/>
    </sheetView>
  </sheetViews>
  <sheetFormatPr defaultRowHeight="15" x14ac:dyDescent="0.25"/>
  <cols>
    <col min="1" max="1" width="4.28515625" style="6" customWidth="1"/>
    <col min="2" max="2" width="68.28515625" style="6" customWidth="1"/>
    <col min="3" max="5" width="9.85546875" style="6" customWidth="1"/>
    <col min="6" max="6" width="1" style="6" customWidth="1"/>
    <col min="7" max="9" width="9.85546875" style="6" customWidth="1"/>
    <col min="10" max="10" width="1" style="6" customWidth="1"/>
    <col min="11" max="13" width="9.85546875" style="6" customWidth="1"/>
    <col min="14" max="14" width="10.28515625" style="6" customWidth="1"/>
    <col min="15" max="16384" width="9.140625" style="6"/>
  </cols>
  <sheetData>
    <row r="1" spans="1:16" x14ac:dyDescent="0.25">
      <c r="A1" s="82" t="s">
        <v>14</v>
      </c>
      <c r="B1" s="82"/>
      <c r="C1" s="82"/>
      <c r="D1" s="82"/>
      <c r="E1" s="82"/>
      <c r="F1" s="82"/>
      <c r="G1" s="82"/>
      <c r="H1" s="82"/>
      <c r="I1" s="82"/>
      <c r="J1" s="82"/>
      <c r="K1" s="82"/>
      <c r="L1" s="82"/>
      <c r="M1" s="82"/>
      <c r="N1" s="82"/>
    </row>
    <row r="2" spans="1:16" x14ac:dyDescent="0.25">
      <c r="A2" s="83" t="s">
        <v>32</v>
      </c>
      <c r="B2" s="84"/>
      <c r="C2" s="84"/>
      <c r="D2" s="84"/>
      <c r="E2" s="84"/>
      <c r="F2" s="84"/>
      <c r="G2" s="84"/>
      <c r="H2" s="84"/>
      <c r="I2" s="84"/>
      <c r="J2" s="84"/>
      <c r="K2" s="84"/>
      <c r="L2" s="84"/>
      <c r="M2" s="84"/>
      <c r="N2" s="84"/>
    </row>
    <row r="3" spans="1:16" ht="18" customHeight="1" x14ac:dyDescent="0.25">
      <c r="A3" s="85" t="s">
        <v>22</v>
      </c>
      <c r="B3" s="85"/>
      <c r="C3" s="85"/>
      <c r="D3" s="85"/>
      <c r="E3" s="85"/>
      <c r="F3" s="85"/>
      <c r="G3" s="85"/>
      <c r="H3" s="85"/>
      <c r="I3" s="85"/>
      <c r="J3" s="85"/>
      <c r="K3" s="85"/>
      <c r="L3" s="85"/>
      <c r="M3" s="85"/>
      <c r="N3" s="85"/>
    </row>
    <row r="4" spans="1:16" x14ac:dyDescent="0.25">
      <c r="A4" s="7"/>
      <c r="B4" s="7"/>
      <c r="C4" s="7"/>
      <c r="D4" s="7"/>
      <c r="E4" s="7"/>
      <c r="F4" s="7"/>
      <c r="G4" s="7"/>
      <c r="H4" s="7"/>
      <c r="I4" s="7"/>
      <c r="J4" s="7"/>
      <c r="K4" s="7"/>
      <c r="L4" s="7"/>
      <c r="M4" s="7"/>
      <c r="N4" s="7"/>
    </row>
    <row r="5" spans="1:16" ht="18" customHeight="1" x14ac:dyDescent="0.25">
      <c r="A5" s="80" t="s">
        <v>30</v>
      </c>
      <c r="B5" s="80"/>
      <c r="C5" s="80"/>
      <c r="D5" s="80"/>
      <c r="E5" s="80"/>
      <c r="F5" s="80"/>
      <c r="G5" s="80"/>
      <c r="H5" s="80"/>
      <c r="I5" s="80"/>
      <c r="J5" s="80"/>
      <c r="K5" s="80"/>
      <c r="L5" s="80"/>
      <c r="M5" s="80"/>
      <c r="N5" s="80"/>
    </row>
    <row r="6" spans="1:16" ht="18.75" customHeight="1" thickBot="1" x14ac:dyDescent="0.3">
      <c r="A6" s="8"/>
      <c r="G6" s="81" t="s">
        <v>11</v>
      </c>
      <c r="H6" s="81"/>
      <c r="I6" s="81"/>
      <c r="K6" s="81" t="str">
        <f>B30</f>
        <v>Izdevumi par 1 klientu vienā nodarbībā</v>
      </c>
      <c r="L6" s="81"/>
      <c r="M6" s="81"/>
      <c r="N6" s="81"/>
    </row>
    <row r="7" spans="1:16" s="13" customFormat="1" ht="45" customHeight="1" x14ac:dyDescent="0.25">
      <c r="A7" s="9" t="s">
        <v>24</v>
      </c>
      <c r="B7" s="10" t="s">
        <v>26</v>
      </c>
      <c r="C7" s="11">
        <v>2015</v>
      </c>
      <c r="D7" s="12">
        <v>2016</v>
      </c>
      <c r="E7" s="51">
        <v>2017</v>
      </c>
      <c r="F7" s="52"/>
      <c r="G7" s="51">
        <v>2015</v>
      </c>
      <c r="H7" s="51">
        <v>2016</v>
      </c>
      <c r="I7" s="51">
        <v>2017</v>
      </c>
      <c r="J7" s="52"/>
      <c r="K7" s="51">
        <v>2015</v>
      </c>
      <c r="L7" s="51">
        <v>2016</v>
      </c>
      <c r="M7" s="51">
        <v>2017</v>
      </c>
      <c r="N7" s="53" t="s">
        <v>15</v>
      </c>
    </row>
    <row r="8" spans="1:16" ht="51.75" customHeight="1" x14ac:dyDescent="0.25">
      <c r="A8" s="14">
        <v>1</v>
      </c>
      <c r="B8" s="65" t="s">
        <v>34</v>
      </c>
      <c r="C8" s="15">
        <v>18141</v>
      </c>
      <c r="D8" s="16">
        <v>45964</v>
      </c>
      <c r="E8" s="64">
        <v>66397.440000000002</v>
      </c>
      <c r="F8" s="17"/>
      <c r="G8" s="18">
        <f>ROUND(C8/$C$20,2)</f>
        <v>113.38</v>
      </c>
      <c r="H8" s="18">
        <f>ROUND(D8/$D$20,2)</f>
        <v>124.9</v>
      </c>
      <c r="I8" s="56">
        <f>ROUND(E8/$E$20,2)</f>
        <v>125.75</v>
      </c>
      <c r="J8" s="17"/>
      <c r="K8" s="18">
        <f>ROUND(G8/$C$24,2)</f>
        <v>14.72</v>
      </c>
      <c r="L8" s="18">
        <f>ROUND(H8/$D$24,2)</f>
        <v>17.3</v>
      </c>
      <c r="M8" s="60">
        <f>ROUND(I8/$E$24,2)</f>
        <v>20.58</v>
      </c>
      <c r="N8" s="19">
        <f>ROUND((K8+L8+M8)/3,2)</f>
        <v>17.53</v>
      </c>
      <c r="P8" s="66"/>
    </row>
    <row r="9" spans="1:16" ht="32.25" customHeight="1" x14ac:dyDescent="0.25">
      <c r="A9" s="14">
        <v>2</v>
      </c>
      <c r="B9" s="20" t="s">
        <v>25</v>
      </c>
      <c r="C9" s="15">
        <v>3696</v>
      </c>
      <c r="D9" s="16">
        <v>7448</v>
      </c>
      <c r="E9" s="64">
        <v>9681</v>
      </c>
      <c r="F9" s="17"/>
      <c r="G9" s="18">
        <f>ROUND(C9/$C$20,2)</f>
        <v>23.1</v>
      </c>
      <c r="H9" s="18">
        <f t="shared" ref="H9:H15" si="0">ROUND(D9/$D$20,2)</f>
        <v>20.239999999999998</v>
      </c>
      <c r="I9" s="56">
        <f t="shared" ref="I9:I15" si="1">ROUND(E9/$E$20,2)</f>
        <v>18.34</v>
      </c>
      <c r="J9" s="17"/>
      <c r="K9" s="18">
        <f>ROUND(G9/$C$24,2)</f>
        <v>3</v>
      </c>
      <c r="L9" s="18">
        <f t="shared" ref="L9:L15" si="2">ROUND(H9/$D$24,2)</f>
        <v>2.8</v>
      </c>
      <c r="M9" s="60">
        <f t="shared" ref="M9:M15" si="3">ROUND(I9/$E$24,2)</f>
        <v>3</v>
      </c>
      <c r="N9" s="19">
        <f>ROUND((K9+L9+M9)/3,2)</f>
        <v>2.93</v>
      </c>
    </row>
    <row r="10" spans="1:16" ht="20.25" customHeight="1" x14ac:dyDescent="0.25">
      <c r="A10" s="14">
        <v>3</v>
      </c>
      <c r="B10" s="21" t="s">
        <v>0</v>
      </c>
      <c r="C10" s="15">
        <v>0</v>
      </c>
      <c r="D10" s="16">
        <v>334</v>
      </c>
      <c r="E10" s="64">
        <v>873</v>
      </c>
      <c r="F10" s="17"/>
      <c r="G10" s="18">
        <f t="shared" ref="G10:G14" si="4">ROUND(C10/$C$20,2)</f>
        <v>0</v>
      </c>
      <c r="H10" s="18">
        <f t="shared" si="0"/>
        <v>0.91</v>
      </c>
      <c r="I10" s="56">
        <f t="shared" si="1"/>
        <v>1.65</v>
      </c>
      <c r="J10" s="17"/>
      <c r="K10" s="18">
        <f t="shared" ref="K10:K15" si="5">ROUND(G10/$C$24,2)</f>
        <v>0</v>
      </c>
      <c r="L10" s="18">
        <f t="shared" si="2"/>
        <v>0.13</v>
      </c>
      <c r="M10" s="60">
        <f t="shared" si="3"/>
        <v>0.27</v>
      </c>
      <c r="N10" s="19">
        <f t="shared" ref="N10:N15" si="6">ROUND((K10+L10+M10)/3,2)</f>
        <v>0.13</v>
      </c>
    </row>
    <row r="11" spans="1:16" ht="20.25" customHeight="1" x14ac:dyDescent="0.25">
      <c r="A11" s="14">
        <v>4</v>
      </c>
      <c r="B11" s="21" t="s">
        <v>1</v>
      </c>
      <c r="C11" s="15">
        <v>883</v>
      </c>
      <c r="D11" s="16">
        <v>1502</v>
      </c>
      <c r="E11" s="71">
        <v>2241.58</v>
      </c>
      <c r="F11" s="17"/>
      <c r="G11" s="18">
        <f t="shared" si="4"/>
        <v>5.52</v>
      </c>
      <c r="H11" s="18">
        <f t="shared" si="0"/>
        <v>4.08</v>
      </c>
      <c r="I11" s="56">
        <f t="shared" si="1"/>
        <v>4.25</v>
      </c>
      <c r="J11" s="17"/>
      <c r="K11" s="18">
        <f t="shared" si="5"/>
        <v>0.72</v>
      </c>
      <c r="L11" s="18">
        <f t="shared" si="2"/>
        <v>0.56999999999999995</v>
      </c>
      <c r="M11" s="60">
        <f t="shared" si="3"/>
        <v>0.7</v>
      </c>
      <c r="N11" s="19">
        <f t="shared" si="6"/>
        <v>0.66</v>
      </c>
    </row>
    <row r="12" spans="1:16" ht="20.25" customHeight="1" x14ac:dyDescent="0.25">
      <c r="A12" s="14">
        <v>5</v>
      </c>
      <c r="B12" s="21" t="s">
        <v>3</v>
      </c>
      <c r="C12" s="15">
        <v>4246</v>
      </c>
      <c r="D12" s="16">
        <v>5069</v>
      </c>
      <c r="E12" s="64">
        <v>5057.16</v>
      </c>
      <c r="F12" s="17"/>
      <c r="G12" s="18">
        <f t="shared" si="4"/>
        <v>26.54</v>
      </c>
      <c r="H12" s="18">
        <f t="shared" si="0"/>
        <v>13.77</v>
      </c>
      <c r="I12" s="56">
        <f t="shared" si="1"/>
        <v>9.58</v>
      </c>
      <c r="J12" s="17"/>
      <c r="K12" s="18">
        <f t="shared" si="5"/>
        <v>3.45</v>
      </c>
      <c r="L12" s="18">
        <f t="shared" si="2"/>
        <v>1.91</v>
      </c>
      <c r="M12" s="60">
        <f t="shared" si="3"/>
        <v>1.57</v>
      </c>
      <c r="N12" s="19">
        <f t="shared" si="6"/>
        <v>2.31</v>
      </c>
    </row>
    <row r="13" spans="1:16" ht="20.25" customHeight="1" x14ac:dyDescent="0.25">
      <c r="A13" s="22">
        <v>6</v>
      </c>
      <c r="B13" s="23" t="s">
        <v>4</v>
      </c>
      <c r="C13" s="24">
        <f>SUM(C8:C12)</f>
        <v>26966</v>
      </c>
      <c r="D13" s="25">
        <f t="shared" ref="D13" si="7">SUM(D8:D12)</f>
        <v>60317</v>
      </c>
      <c r="E13" s="55">
        <f>SUM(E8:E12)</f>
        <v>84250.180000000008</v>
      </c>
      <c r="F13" s="17"/>
      <c r="G13" s="26">
        <f t="shared" si="4"/>
        <v>168.54</v>
      </c>
      <c r="H13" s="26">
        <f t="shared" si="0"/>
        <v>163.9</v>
      </c>
      <c r="I13" s="57">
        <f t="shared" si="1"/>
        <v>159.56</v>
      </c>
      <c r="J13" s="17"/>
      <c r="K13" s="26">
        <f t="shared" si="5"/>
        <v>21.89</v>
      </c>
      <c r="L13" s="26">
        <f t="shared" si="2"/>
        <v>22.7</v>
      </c>
      <c r="M13" s="61">
        <f t="shared" si="3"/>
        <v>26.11</v>
      </c>
      <c r="N13" s="27">
        <f t="shared" si="6"/>
        <v>23.57</v>
      </c>
    </row>
    <row r="14" spans="1:16" ht="20.25" customHeight="1" x14ac:dyDescent="0.25">
      <c r="A14" s="22">
        <v>7</v>
      </c>
      <c r="B14" s="28" t="s">
        <v>2</v>
      </c>
      <c r="C14" s="24">
        <f>C13*0.1</f>
        <v>2696.6000000000004</v>
      </c>
      <c r="D14" s="25">
        <f t="shared" ref="D14:E14" si="8">D13*0.1</f>
        <v>6031.7000000000007</v>
      </c>
      <c r="E14" s="55">
        <f t="shared" si="8"/>
        <v>8425.0180000000018</v>
      </c>
      <c r="F14" s="17"/>
      <c r="G14" s="26">
        <f t="shared" si="4"/>
        <v>16.850000000000001</v>
      </c>
      <c r="H14" s="26">
        <f t="shared" si="0"/>
        <v>16.39</v>
      </c>
      <c r="I14" s="57">
        <f t="shared" si="1"/>
        <v>15.96</v>
      </c>
      <c r="J14" s="17"/>
      <c r="K14" s="26">
        <f t="shared" si="5"/>
        <v>2.19</v>
      </c>
      <c r="L14" s="26">
        <f t="shared" si="2"/>
        <v>2.27</v>
      </c>
      <c r="M14" s="61">
        <f t="shared" si="3"/>
        <v>2.61</v>
      </c>
      <c r="N14" s="27">
        <f t="shared" si="6"/>
        <v>2.36</v>
      </c>
    </row>
    <row r="15" spans="1:16" ht="19.5" customHeight="1" thickBot="1" x14ac:dyDescent="0.3">
      <c r="A15" s="29">
        <v>8</v>
      </c>
      <c r="B15" s="30" t="s">
        <v>31</v>
      </c>
      <c r="C15" s="31">
        <f>C13+C14</f>
        <v>29662.6</v>
      </c>
      <c r="D15" s="32">
        <f t="shared" ref="D15:E15" si="9">D13+D14</f>
        <v>66348.7</v>
      </c>
      <c r="E15" s="63">
        <f t="shared" si="9"/>
        <v>92675.198000000004</v>
      </c>
      <c r="F15" s="17"/>
      <c r="G15" s="33">
        <f>ROUND(C15/$C$20,2)</f>
        <v>185.39</v>
      </c>
      <c r="H15" s="33">
        <f t="shared" si="0"/>
        <v>180.3</v>
      </c>
      <c r="I15" s="58">
        <f t="shared" si="1"/>
        <v>175.52</v>
      </c>
      <c r="J15" s="17"/>
      <c r="K15" s="33">
        <f t="shared" si="5"/>
        <v>24.08</v>
      </c>
      <c r="L15" s="67">
        <f t="shared" si="2"/>
        <v>24.97</v>
      </c>
      <c r="M15" s="62">
        <f t="shared" si="3"/>
        <v>28.73</v>
      </c>
      <c r="N15" s="68">
        <f t="shared" si="6"/>
        <v>25.93</v>
      </c>
    </row>
    <row r="16" spans="1:16" x14ac:dyDescent="0.25">
      <c r="G16" s="34"/>
      <c r="H16" s="34"/>
      <c r="I16" s="59"/>
      <c r="K16" s="34"/>
      <c r="L16" s="34"/>
      <c r="M16" s="34"/>
      <c r="N16" s="35"/>
    </row>
    <row r="17" spans="1:5" x14ac:dyDescent="0.25">
      <c r="A17" s="79" t="s">
        <v>5</v>
      </c>
      <c r="B17" s="79"/>
      <c r="C17" s="79"/>
      <c r="D17" s="79"/>
      <c r="E17" s="79"/>
    </row>
    <row r="18" spans="1:5" ht="42.75" x14ac:dyDescent="0.25">
      <c r="A18" s="12" t="s">
        <v>24</v>
      </c>
      <c r="B18" s="12" t="s">
        <v>26</v>
      </c>
      <c r="C18" s="12">
        <v>2015</v>
      </c>
      <c r="D18" s="12">
        <v>2016</v>
      </c>
      <c r="E18" s="51">
        <v>2017</v>
      </c>
    </row>
    <row r="19" spans="1:5" x14ac:dyDescent="0.25">
      <c r="A19" s="36">
        <v>1</v>
      </c>
      <c r="B19" s="37" t="s">
        <v>6</v>
      </c>
      <c r="C19" s="38">
        <v>10</v>
      </c>
      <c r="D19" s="38">
        <v>23</v>
      </c>
      <c r="E19" s="54">
        <v>33</v>
      </c>
    </row>
    <row r="20" spans="1:5" x14ac:dyDescent="0.25">
      <c r="A20" s="36">
        <v>2</v>
      </c>
      <c r="B20" s="39" t="s">
        <v>7</v>
      </c>
      <c r="C20" s="38">
        <f>C19*16</f>
        <v>160</v>
      </c>
      <c r="D20" s="38">
        <f>D19*16</f>
        <v>368</v>
      </c>
      <c r="E20" s="72">
        <f t="shared" ref="E20" si="10">E19*16</f>
        <v>528</v>
      </c>
    </row>
    <row r="21" spans="1:5" x14ac:dyDescent="0.25">
      <c r="A21" s="36">
        <v>3</v>
      </c>
      <c r="B21" s="37" t="s">
        <v>8</v>
      </c>
      <c r="C21" s="38">
        <v>77</v>
      </c>
      <c r="D21" s="38">
        <v>173</v>
      </c>
      <c r="E21" s="54">
        <v>237</v>
      </c>
    </row>
    <row r="22" spans="1:5" x14ac:dyDescent="0.25">
      <c r="A22" s="36">
        <v>4</v>
      </c>
      <c r="B22" s="37" t="s">
        <v>12</v>
      </c>
      <c r="C22" s="40">
        <v>1232</v>
      </c>
      <c r="D22" s="38">
        <v>2656</v>
      </c>
      <c r="E22" s="54">
        <v>3227</v>
      </c>
    </row>
    <row r="23" spans="1:5" x14ac:dyDescent="0.25">
      <c r="A23" s="36">
        <v>5</v>
      </c>
      <c r="B23" s="37" t="s">
        <v>13</v>
      </c>
      <c r="C23" s="69">
        <f t="shared" ref="C23:E24" si="11">ROUND(C21/C19,2)</f>
        <v>7.7</v>
      </c>
      <c r="D23" s="69">
        <f t="shared" si="11"/>
        <v>7.52</v>
      </c>
      <c r="E23" s="69">
        <f t="shared" si="11"/>
        <v>7.18</v>
      </c>
    </row>
    <row r="24" spans="1:5" x14ac:dyDescent="0.25">
      <c r="A24" s="36">
        <v>6</v>
      </c>
      <c r="B24" s="37" t="s">
        <v>9</v>
      </c>
      <c r="C24" s="69">
        <f t="shared" si="11"/>
        <v>7.7</v>
      </c>
      <c r="D24" s="69">
        <f t="shared" si="11"/>
        <v>7.22</v>
      </c>
      <c r="E24" s="69">
        <f t="shared" si="11"/>
        <v>6.11</v>
      </c>
    </row>
    <row r="25" spans="1:5" ht="33.75" customHeight="1" x14ac:dyDescent="0.25">
      <c r="A25" s="86" t="s">
        <v>27</v>
      </c>
      <c r="B25" s="86"/>
      <c r="C25" s="86"/>
      <c r="D25" s="86"/>
      <c r="E25" s="86"/>
    </row>
    <row r="27" spans="1:5" ht="30" customHeight="1" x14ac:dyDescent="0.25">
      <c r="A27" s="87" t="s">
        <v>35</v>
      </c>
      <c r="B27" s="88"/>
      <c r="C27" s="88"/>
      <c r="D27" s="88"/>
      <c r="E27" s="88"/>
    </row>
    <row r="28" spans="1:5" ht="27" customHeight="1" x14ac:dyDescent="0.25">
      <c r="A28" s="12" t="s">
        <v>24</v>
      </c>
      <c r="B28" s="47" t="s">
        <v>10</v>
      </c>
      <c r="C28" s="41">
        <v>2015</v>
      </c>
      <c r="D28" s="41">
        <v>2016</v>
      </c>
      <c r="E28" s="41">
        <v>2017</v>
      </c>
    </row>
    <row r="29" spans="1:5" x14ac:dyDescent="0.25">
      <c r="A29" s="48">
        <v>1</v>
      </c>
      <c r="B29" s="39" t="s">
        <v>11</v>
      </c>
      <c r="C29" s="18">
        <f>ROUND(C15/C20,2)</f>
        <v>185.39</v>
      </c>
      <c r="D29" s="18">
        <f t="shared" ref="D29:E29" si="12">ROUND(D15/D20,2)</f>
        <v>180.3</v>
      </c>
      <c r="E29" s="73">
        <f t="shared" si="12"/>
        <v>175.52</v>
      </c>
    </row>
    <row r="30" spans="1:5" ht="15.75" thickBot="1" x14ac:dyDescent="0.3">
      <c r="A30" s="49">
        <v>2</v>
      </c>
      <c r="B30" s="42" t="s">
        <v>23</v>
      </c>
      <c r="C30" s="70">
        <f>ROUND(C29/C24,2)</f>
        <v>24.08</v>
      </c>
      <c r="D30" s="70">
        <f t="shared" ref="D30:E30" si="13">ROUND(D29/D24,2)</f>
        <v>24.97</v>
      </c>
      <c r="E30" s="70">
        <f t="shared" si="13"/>
        <v>28.73</v>
      </c>
    </row>
    <row r="31" spans="1:5" ht="36" customHeight="1" thickBot="1" x14ac:dyDescent="0.3">
      <c r="A31" s="50">
        <v>3</v>
      </c>
      <c r="B31" s="43" t="s">
        <v>33</v>
      </c>
      <c r="C31" s="76">
        <f>ROUND((C30+D30+E30)/3,2)</f>
        <v>25.93</v>
      </c>
      <c r="D31" s="77"/>
      <c r="E31" s="78"/>
    </row>
    <row r="33" spans="1:1" x14ac:dyDescent="0.25">
      <c r="A33" s="44"/>
    </row>
    <row r="34" spans="1:1" x14ac:dyDescent="0.25">
      <c r="A34" s="45"/>
    </row>
    <row r="35" spans="1:1" x14ac:dyDescent="0.25">
      <c r="A35" s="46"/>
    </row>
  </sheetData>
  <mergeCells count="10">
    <mergeCell ref="A1:N1"/>
    <mergeCell ref="A2:N2"/>
    <mergeCell ref="A3:N3"/>
    <mergeCell ref="A25:E25"/>
    <mergeCell ref="A27:E27"/>
    <mergeCell ref="C31:E31"/>
    <mergeCell ref="A17:E17"/>
    <mergeCell ref="A5:N5"/>
    <mergeCell ref="G6:I6"/>
    <mergeCell ref="K6:N6"/>
  </mergeCells>
  <printOptions horizontalCentered="1"/>
  <pageMargins left="0.98425196850393704" right="0.59055118110236227" top="1.1811023622047245" bottom="0.59055118110236227"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7.1. pielikums</vt:lpstr>
      <vt:lpstr>7.2. pielikums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2018-01-31T08:27:13Z</dcterms:modified>
</cp:coreProperties>
</file>