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11700" firstSheet="1" activeTab="1"/>
  </bookViews>
  <sheets>
    <sheet name="2015" sheetId="2" state="hidden" r:id="rId1"/>
    <sheet name="2016" sheetId="3" r:id="rId2"/>
  </sheets>
  <calcPr calcId="145621"/>
</workbook>
</file>

<file path=xl/calcChain.xml><?xml version="1.0" encoding="utf-8"?>
<calcChain xmlns="http://schemas.openxmlformats.org/spreadsheetml/2006/main">
  <c r="N65" i="3" l="1"/>
  <c r="N70" i="3"/>
  <c r="N76" i="3"/>
  <c r="N80" i="3"/>
  <c r="N72" i="3"/>
  <c r="N71" i="3"/>
  <c r="N62" i="3"/>
  <c r="N59" i="3"/>
  <c r="N23" i="3" l="1"/>
  <c r="N24" i="3"/>
  <c r="N25" i="3"/>
  <c r="N26" i="3"/>
  <c r="N27" i="3"/>
  <c r="N28" i="3"/>
  <c r="N29" i="3"/>
  <c r="N30" i="3"/>
  <c r="N22" i="3"/>
  <c r="N94" i="3" l="1"/>
  <c r="N86" i="3" l="1"/>
  <c r="N79" i="3"/>
  <c r="N20" i="3" l="1"/>
  <c r="N10" i="3"/>
  <c r="N11" i="3"/>
  <c r="N12" i="3"/>
  <c r="N13" i="3"/>
  <c r="N14" i="3"/>
  <c r="N9" i="3"/>
  <c r="M98" i="3" l="1"/>
  <c r="L98" i="3"/>
  <c r="K98" i="3"/>
  <c r="J98" i="3"/>
  <c r="I98" i="3"/>
  <c r="H98" i="3"/>
  <c r="G98" i="3"/>
  <c r="F98" i="3"/>
  <c r="E98" i="3"/>
  <c r="D98" i="3"/>
  <c r="C98" i="3"/>
  <c r="N97" i="3"/>
  <c r="N96" i="3"/>
  <c r="N95" i="3"/>
  <c r="N93" i="3"/>
  <c r="N92" i="3"/>
  <c r="M89" i="3"/>
  <c r="L89" i="3"/>
  <c r="K89" i="3"/>
  <c r="J89" i="3"/>
  <c r="I89" i="3"/>
  <c r="H89" i="3"/>
  <c r="G89" i="3"/>
  <c r="F89" i="3"/>
  <c r="E89" i="3"/>
  <c r="D89" i="3"/>
  <c r="C89" i="3"/>
  <c r="N88" i="3"/>
  <c r="N87" i="3"/>
  <c r="N85" i="3"/>
  <c r="N84" i="3"/>
  <c r="N83" i="3"/>
  <c r="M82" i="3"/>
  <c r="L82" i="3"/>
  <c r="K82" i="3"/>
  <c r="J82" i="3"/>
  <c r="I82" i="3"/>
  <c r="H82" i="3"/>
  <c r="G82" i="3"/>
  <c r="F82" i="3"/>
  <c r="E82" i="3"/>
  <c r="D82" i="3"/>
  <c r="C82" i="3"/>
  <c r="N81" i="3"/>
  <c r="N78" i="3"/>
  <c r="M77" i="3"/>
  <c r="L77" i="3"/>
  <c r="K77" i="3"/>
  <c r="J77" i="3"/>
  <c r="I77" i="3"/>
  <c r="H77" i="3"/>
  <c r="G77" i="3"/>
  <c r="F77" i="3"/>
  <c r="E77" i="3"/>
  <c r="D77" i="3"/>
  <c r="C77" i="3"/>
  <c r="N75" i="3"/>
  <c r="M74" i="3"/>
  <c r="L74" i="3"/>
  <c r="K74" i="3"/>
  <c r="J74" i="3"/>
  <c r="I74" i="3"/>
  <c r="H74" i="3"/>
  <c r="G74" i="3"/>
  <c r="F74" i="3"/>
  <c r="E74" i="3"/>
  <c r="D74" i="3"/>
  <c r="C74" i="3"/>
  <c r="N69" i="3"/>
  <c r="N68" i="3"/>
  <c r="M67" i="3"/>
  <c r="L67" i="3"/>
  <c r="K67" i="3"/>
  <c r="J67" i="3"/>
  <c r="I67" i="3"/>
  <c r="H67" i="3"/>
  <c r="G67" i="3"/>
  <c r="F67" i="3"/>
  <c r="E67" i="3"/>
  <c r="D67" i="3"/>
  <c r="C67" i="3"/>
  <c r="N64" i="3"/>
  <c r="M63" i="3"/>
  <c r="L63" i="3"/>
  <c r="K63" i="3"/>
  <c r="J63" i="3"/>
  <c r="I63" i="3"/>
  <c r="H63" i="3"/>
  <c r="G63" i="3"/>
  <c r="F63" i="3"/>
  <c r="E63" i="3"/>
  <c r="D63" i="3"/>
  <c r="C63" i="3"/>
  <c r="N61" i="3"/>
  <c r="M60" i="3"/>
  <c r="L60" i="3"/>
  <c r="K60" i="3"/>
  <c r="J60" i="3"/>
  <c r="I60" i="3"/>
  <c r="H60" i="3"/>
  <c r="G60" i="3"/>
  <c r="F60" i="3"/>
  <c r="E60" i="3"/>
  <c r="D60" i="3"/>
  <c r="C60" i="3"/>
  <c r="N58" i="3"/>
  <c r="L56" i="3"/>
  <c r="K56" i="3"/>
  <c r="J56" i="3"/>
  <c r="I56" i="3"/>
  <c r="H56" i="3"/>
  <c r="G56" i="3"/>
  <c r="F56" i="3"/>
  <c r="E56" i="3"/>
  <c r="D56" i="3"/>
  <c r="C56" i="3"/>
  <c r="N55" i="3"/>
  <c r="N54" i="3"/>
  <c r="N53" i="3"/>
  <c r="N52" i="3"/>
  <c r="N51" i="3"/>
  <c r="N50" i="3"/>
  <c r="L49" i="3"/>
  <c r="K49" i="3"/>
  <c r="J49" i="3"/>
  <c r="I49" i="3"/>
  <c r="H49" i="3"/>
  <c r="G49" i="3"/>
  <c r="F49" i="3"/>
  <c r="E49" i="3"/>
  <c r="D49" i="3"/>
  <c r="C49" i="3"/>
  <c r="N48" i="3"/>
  <c r="N47" i="3"/>
  <c r="L46" i="3"/>
  <c r="K46" i="3"/>
  <c r="J46" i="3"/>
  <c r="I46" i="3"/>
  <c r="H46" i="3"/>
  <c r="G46" i="3"/>
  <c r="F46" i="3"/>
  <c r="E46" i="3"/>
  <c r="D46" i="3"/>
  <c r="C46" i="3"/>
  <c r="N45" i="3"/>
  <c r="N44" i="3"/>
  <c r="N43" i="3"/>
  <c r="N42" i="3"/>
  <c r="L40" i="3"/>
  <c r="K40" i="3"/>
  <c r="J40" i="3"/>
  <c r="I40" i="3"/>
  <c r="H40" i="3"/>
  <c r="G40" i="3"/>
  <c r="F40" i="3"/>
  <c r="E40" i="3"/>
  <c r="D40" i="3"/>
  <c r="C40" i="3"/>
  <c r="N39" i="3"/>
  <c r="N38" i="3"/>
  <c r="L36" i="3"/>
  <c r="K36" i="3"/>
  <c r="J36" i="3"/>
  <c r="I36" i="3"/>
  <c r="H36" i="3"/>
  <c r="G36" i="3"/>
  <c r="F36" i="3"/>
  <c r="E36" i="3"/>
  <c r="D36" i="3"/>
  <c r="C36" i="3"/>
  <c r="N35" i="3"/>
  <c r="N34" i="3"/>
  <c r="N33" i="3"/>
  <c r="L31" i="3"/>
  <c r="K31" i="3"/>
  <c r="J31" i="3"/>
  <c r="I31" i="3"/>
  <c r="H31" i="3"/>
  <c r="G31" i="3"/>
  <c r="F31" i="3"/>
  <c r="E31" i="3"/>
  <c r="D31" i="3"/>
  <c r="C31" i="3"/>
  <c r="O31" i="3"/>
  <c r="L21" i="3"/>
  <c r="K21" i="3"/>
  <c r="J21" i="3"/>
  <c r="I21" i="3"/>
  <c r="H21" i="3"/>
  <c r="G21" i="3"/>
  <c r="F21" i="3"/>
  <c r="E21" i="3"/>
  <c r="D21" i="3"/>
  <c r="C21" i="3"/>
  <c r="L18" i="3"/>
  <c r="K18" i="3"/>
  <c r="J18" i="3"/>
  <c r="I18" i="3"/>
  <c r="H18" i="3"/>
  <c r="G18" i="3"/>
  <c r="F18" i="3"/>
  <c r="E18" i="3"/>
  <c r="D18" i="3"/>
  <c r="C18" i="3"/>
  <c r="N17" i="3"/>
  <c r="M15" i="3"/>
  <c r="L15" i="3"/>
  <c r="K15" i="3"/>
  <c r="J15" i="3"/>
  <c r="I15" i="3"/>
  <c r="H15" i="3"/>
  <c r="G15" i="3"/>
  <c r="F15" i="3"/>
  <c r="E15" i="3"/>
  <c r="D15" i="3"/>
  <c r="C15" i="3"/>
  <c r="O98" i="3" l="1"/>
  <c r="N89" i="3"/>
  <c r="N82" i="3"/>
  <c r="N77" i="3"/>
  <c r="N67" i="3"/>
  <c r="N63" i="3"/>
  <c r="O56" i="3"/>
  <c r="O49" i="3"/>
  <c r="O46" i="3"/>
  <c r="O40" i="3"/>
  <c r="O21" i="3"/>
  <c r="O18" i="3"/>
  <c r="N60" i="3"/>
  <c r="N74" i="3"/>
  <c r="O15" i="3"/>
  <c r="O36" i="3"/>
  <c r="D90" i="3"/>
  <c r="F90" i="3"/>
  <c r="H90" i="3"/>
  <c r="J90" i="3"/>
  <c r="L90" i="3"/>
  <c r="E90" i="3"/>
  <c r="G90" i="3"/>
  <c r="I90" i="3"/>
  <c r="K90" i="3"/>
  <c r="M90" i="3"/>
  <c r="C90" i="3"/>
  <c r="N9" i="2"/>
  <c r="O90" i="3" l="1"/>
  <c r="O102" i="3" s="1"/>
  <c r="D94" i="2"/>
  <c r="E94" i="2"/>
  <c r="F94" i="2"/>
  <c r="G94" i="2"/>
  <c r="H94" i="2"/>
  <c r="I94" i="2"/>
  <c r="J94" i="2"/>
  <c r="K94" i="2"/>
  <c r="L94" i="2"/>
  <c r="M94" i="2"/>
  <c r="D86" i="2"/>
  <c r="D87" i="2" s="1"/>
  <c r="E86" i="2"/>
  <c r="E87" i="2" s="1"/>
  <c r="F86" i="2"/>
  <c r="G86" i="2"/>
  <c r="G87" i="2" s="1"/>
  <c r="H86" i="2"/>
  <c r="I86" i="2"/>
  <c r="I87" i="2" s="1"/>
  <c r="J86" i="2"/>
  <c r="J87" i="2" s="1"/>
  <c r="K86" i="2"/>
  <c r="K87" i="2" s="1"/>
  <c r="L86" i="2"/>
  <c r="L87" i="2" s="1"/>
  <c r="M86" i="2"/>
  <c r="M87" i="2" s="1"/>
  <c r="D80" i="2"/>
  <c r="E80" i="2"/>
  <c r="F80" i="2"/>
  <c r="G80" i="2"/>
  <c r="H80" i="2"/>
  <c r="I80" i="2"/>
  <c r="J80" i="2"/>
  <c r="K80" i="2"/>
  <c r="L80" i="2"/>
  <c r="M80" i="2"/>
  <c r="D76" i="2"/>
  <c r="E76" i="2"/>
  <c r="F76" i="2"/>
  <c r="G76" i="2"/>
  <c r="H76" i="2"/>
  <c r="I76" i="2"/>
  <c r="J76" i="2"/>
  <c r="K76" i="2"/>
  <c r="L76" i="2"/>
  <c r="M76" i="2"/>
  <c r="D73" i="2"/>
  <c r="E73" i="2"/>
  <c r="F73" i="2"/>
  <c r="G73" i="2"/>
  <c r="H73" i="2"/>
  <c r="I73" i="2"/>
  <c r="J73" i="2"/>
  <c r="K73" i="2"/>
  <c r="L73" i="2"/>
  <c r="M73" i="2"/>
  <c r="D66" i="2"/>
  <c r="E66" i="2"/>
  <c r="F66" i="2"/>
  <c r="G66" i="2"/>
  <c r="H66" i="2"/>
  <c r="I66" i="2"/>
  <c r="J66" i="2"/>
  <c r="K66" i="2"/>
  <c r="L66" i="2"/>
  <c r="M66" i="2"/>
  <c r="D62" i="2"/>
  <c r="E62" i="2"/>
  <c r="F62" i="2"/>
  <c r="G62" i="2"/>
  <c r="H62" i="2"/>
  <c r="I62" i="2"/>
  <c r="J62" i="2"/>
  <c r="K62" i="2"/>
  <c r="L62" i="2"/>
  <c r="M62" i="2"/>
  <c r="D59" i="2"/>
  <c r="E59" i="2"/>
  <c r="F59" i="2"/>
  <c r="G59" i="2"/>
  <c r="H59" i="2"/>
  <c r="I59" i="2"/>
  <c r="J59" i="2"/>
  <c r="K59" i="2"/>
  <c r="L59" i="2"/>
  <c r="M59" i="2"/>
  <c r="F87" i="2" l="1"/>
  <c r="H87" i="2"/>
  <c r="N23" i="2"/>
  <c r="N28" i="2" l="1"/>
  <c r="N78" i="2" l="1"/>
  <c r="C94" i="2"/>
  <c r="O94" i="2" s="1"/>
  <c r="N93" i="2"/>
  <c r="N92" i="2"/>
  <c r="N91" i="2"/>
  <c r="N90" i="2"/>
  <c r="N89" i="2"/>
  <c r="C86" i="2"/>
  <c r="N85" i="2"/>
  <c r="N84" i="2"/>
  <c r="N83" i="2"/>
  <c r="N82" i="2"/>
  <c r="N81" i="2"/>
  <c r="C80" i="2"/>
  <c r="N80" i="2" s="1"/>
  <c r="N79" i="2"/>
  <c r="N77" i="2"/>
  <c r="C76" i="2"/>
  <c r="N76" i="2" s="1"/>
  <c r="N75" i="2"/>
  <c r="N74" i="2"/>
  <c r="C73" i="2"/>
  <c r="N73" i="2" s="1"/>
  <c r="N72" i="2"/>
  <c r="N71" i="2"/>
  <c r="N70" i="2"/>
  <c r="N69" i="2"/>
  <c r="N68" i="2"/>
  <c r="N67" i="2"/>
  <c r="C66" i="2"/>
  <c r="N66" i="2" s="1"/>
  <c r="N65" i="2"/>
  <c r="N64" i="2"/>
  <c r="N63" i="2"/>
  <c r="C62" i="2"/>
  <c r="N62" i="2" s="1"/>
  <c r="N61" i="2"/>
  <c r="N60" i="2"/>
  <c r="C59" i="2"/>
  <c r="N59" i="2" s="1"/>
  <c r="N58" i="2"/>
  <c r="N57" i="2"/>
  <c r="L55" i="2"/>
  <c r="K55" i="2"/>
  <c r="J55" i="2"/>
  <c r="I55" i="2"/>
  <c r="H55" i="2"/>
  <c r="G55" i="2"/>
  <c r="F55" i="2"/>
  <c r="E55" i="2"/>
  <c r="D55" i="2"/>
  <c r="C55" i="2"/>
  <c r="O55" i="2" s="1"/>
  <c r="N54" i="2"/>
  <c r="N53" i="2"/>
  <c r="N52" i="2"/>
  <c r="N51" i="2"/>
  <c r="N50" i="2"/>
  <c r="N49" i="2"/>
  <c r="L48" i="2"/>
  <c r="K48" i="2"/>
  <c r="J48" i="2"/>
  <c r="I48" i="2"/>
  <c r="H48" i="2"/>
  <c r="G48" i="2"/>
  <c r="F48" i="2"/>
  <c r="E48" i="2"/>
  <c r="D48" i="2"/>
  <c r="C48" i="2"/>
  <c r="N47" i="2"/>
  <c r="N46" i="2"/>
  <c r="L45" i="2"/>
  <c r="K45" i="2"/>
  <c r="J45" i="2"/>
  <c r="I45" i="2"/>
  <c r="H45" i="2"/>
  <c r="G45" i="2"/>
  <c r="F45" i="2"/>
  <c r="E45" i="2"/>
  <c r="D45" i="2"/>
  <c r="C45" i="2"/>
  <c r="O45" i="2" s="1"/>
  <c r="N44" i="2"/>
  <c r="N43" i="2"/>
  <c r="N42" i="2"/>
  <c r="N41" i="2"/>
  <c r="L39" i="2"/>
  <c r="K39" i="2"/>
  <c r="J39" i="2"/>
  <c r="I39" i="2"/>
  <c r="H39" i="2"/>
  <c r="G39" i="2"/>
  <c r="F39" i="2"/>
  <c r="E39" i="2"/>
  <c r="D39" i="2"/>
  <c r="C39" i="2"/>
  <c r="O39" i="2" s="1"/>
  <c r="N38" i="2"/>
  <c r="N37" i="2"/>
  <c r="L35" i="2"/>
  <c r="K35" i="2"/>
  <c r="J35" i="2"/>
  <c r="I35" i="2"/>
  <c r="H35" i="2"/>
  <c r="G35" i="2"/>
  <c r="F35" i="2"/>
  <c r="E35" i="2"/>
  <c r="D35" i="2"/>
  <c r="C35" i="2"/>
  <c r="N34" i="2"/>
  <c r="N33" i="2"/>
  <c r="N32" i="2"/>
  <c r="L30" i="2"/>
  <c r="K30" i="2"/>
  <c r="J30" i="2"/>
  <c r="I30" i="2"/>
  <c r="H30" i="2"/>
  <c r="G30" i="2"/>
  <c r="F30" i="2"/>
  <c r="E30" i="2"/>
  <c r="D30" i="2"/>
  <c r="C30" i="2"/>
  <c r="N29" i="2"/>
  <c r="N27" i="2"/>
  <c r="N26" i="2"/>
  <c r="N25" i="2"/>
  <c r="N24" i="2"/>
  <c r="N22" i="2"/>
  <c r="N21" i="2"/>
  <c r="O30" i="2" s="1"/>
  <c r="L20" i="2"/>
  <c r="K20" i="2"/>
  <c r="J20" i="2"/>
  <c r="I20" i="2"/>
  <c r="H20" i="2"/>
  <c r="G20" i="2"/>
  <c r="F20" i="2"/>
  <c r="E20" i="2"/>
  <c r="D20" i="2"/>
  <c r="C20" i="2"/>
  <c r="O20" i="2" s="1"/>
  <c r="N19" i="2"/>
  <c r="L17" i="2"/>
  <c r="K17" i="2"/>
  <c r="J17" i="2"/>
  <c r="I17" i="2"/>
  <c r="H17" i="2"/>
  <c r="G17" i="2"/>
  <c r="F17" i="2"/>
  <c r="E17" i="2"/>
  <c r="D17" i="2"/>
  <c r="C17" i="2"/>
  <c r="N16" i="2"/>
  <c r="M14" i="2"/>
  <c r="L14" i="2"/>
  <c r="K14" i="2"/>
  <c r="J14" i="2"/>
  <c r="I14" i="2"/>
  <c r="H14" i="2"/>
  <c r="G14" i="2"/>
  <c r="F14" i="2"/>
  <c r="E14" i="2"/>
  <c r="D14" i="2"/>
  <c r="C14" i="2"/>
  <c r="N13" i="2"/>
  <c r="N12" i="2"/>
  <c r="N11" i="2"/>
  <c r="N10" i="2"/>
  <c r="O14" i="2"/>
  <c r="O48" i="2" l="1"/>
  <c r="O17" i="2"/>
  <c r="O35" i="2"/>
  <c r="C87" i="2"/>
  <c r="N86" i="2"/>
  <c r="O87" i="2" l="1"/>
  <c r="O98" i="2" s="1"/>
</calcChain>
</file>

<file path=xl/sharedStrings.xml><?xml version="1.0" encoding="utf-8"?>
<sst xmlns="http://schemas.openxmlformats.org/spreadsheetml/2006/main" count="208" uniqueCount="104">
  <si>
    <t>01.000  -  Vispārējie valdības dienesti</t>
  </si>
  <si>
    <t>novada pāsvaldība</t>
  </si>
  <si>
    <t>kopā:</t>
  </si>
  <si>
    <t>iekšēja parāda darījumi</t>
  </si>
  <si>
    <t>Sokolku pārvalde</t>
  </si>
  <si>
    <t>Dekšāres pārvalde</t>
  </si>
  <si>
    <t>novada administr.kom</t>
  </si>
  <si>
    <t>KOPSUMMA:</t>
  </si>
  <si>
    <t>03.000  -  Sabiedriskā kārtība un drošība</t>
  </si>
  <si>
    <t>04.000  -  Ekonomiskā darbība</t>
  </si>
  <si>
    <t>tirgus</t>
  </si>
  <si>
    <t>pr.KN-bibliot.ēkas rekon.</t>
  </si>
  <si>
    <t>pr.ELRI-109</t>
  </si>
  <si>
    <t>pr.algotie sab.darbi</t>
  </si>
  <si>
    <t>pr.Tranzītielas rekonstr.</t>
  </si>
  <si>
    <t>06.000 -  Pašvaldības teritoriju un mājokļu apsaimniekošana</t>
  </si>
  <si>
    <t>labiekartošana</t>
  </si>
  <si>
    <t>ielu apgaismojums-pilsēta</t>
  </si>
  <si>
    <t>07.000 - Veselība</t>
  </si>
  <si>
    <t>Sokolku FVP</t>
  </si>
  <si>
    <t>KOPA VESELĪBA:</t>
  </si>
  <si>
    <t>08.000  -  Atpūta, kultūra un reliģija</t>
  </si>
  <si>
    <t>bibliotēka Radopole</t>
  </si>
  <si>
    <t>bibliotēka Sokolki</t>
  </si>
  <si>
    <t>bibliotēka Viļāni</t>
  </si>
  <si>
    <t>KOPA BIBLIOTĒKAS:</t>
  </si>
  <si>
    <t>muzejs Dekšāres</t>
  </si>
  <si>
    <t>muzejs Viļāni</t>
  </si>
  <si>
    <t>KOPA MUZEJI :</t>
  </si>
  <si>
    <t>kult.centrs Kamenīte</t>
  </si>
  <si>
    <t>klubs Sokolki</t>
  </si>
  <si>
    <t>Viļānu KN</t>
  </si>
  <si>
    <r>
      <t>pārējā citur neklas.k</t>
    </r>
    <r>
      <rPr>
        <sz val="8"/>
        <color rgb="FF000000"/>
        <rFont val="Times New Roman"/>
        <family val="1"/>
        <charset val="186"/>
      </rPr>
      <t>.(25)</t>
    </r>
  </si>
  <si>
    <t>KOPA KULTŪRA :</t>
  </si>
  <si>
    <t>09.000  -  IZGLĪTĪBA</t>
  </si>
  <si>
    <t>mērķdotāc.pedag.(5-6.g.)</t>
  </si>
  <si>
    <t>Viļānu vsk</t>
  </si>
  <si>
    <t>mērķdotācija pedagog.</t>
  </si>
  <si>
    <t>mērķdot.mācību līdz.</t>
  </si>
  <si>
    <t>Dekšāres psk</t>
  </si>
  <si>
    <t>mērķdotācija ped.(5-6)</t>
  </si>
  <si>
    <t>mērķdotācija pedag.</t>
  </si>
  <si>
    <t>mērķdot.interešu izgl.</t>
  </si>
  <si>
    <t>BJC Viļāni</t>
  </si>
  <si>
    <r>
      <t>mērķd.inter. izgl</t>
    </r>
    <r>
      <rPr>
        <sz val="8"/>
        <color rgb="FF000000"/>
        <rFont val="Arial"/>
        <family val="2"/>
        <charset val="186"/>
      </rPr>
      <t>.(85 str)</t>
    </r>
  </si>
  <si>
    <t>sporta skola</t>
  </si>
  <si>
    <t>savstarp.norēķ.(izglīt.)</t>
  </si>
  <si>
    <t>izglīt.pakalpoj. (strv.15)</t>
  </si>
  <si>
    <t>izglīt.pakalpoj. (strv.96)</t>
  </si>
  <si>
    <t>KOPĀ  IZGLĪTĪBA:</t>
  </si>
  <si>
    <t>10.000  -  Sociālā  aizsardzība</t>
  </si>
  <si>
    <t>sociāl.centrs Cerība</t>
  </si>
  <si>
    <t>sociālie pabalsti</t>
  </si>
  <si>
    <t>bāriņtiesa</t>
  </si>
  <si>
    <t>sociāl.dienests Viļāni</t>
  </si>
  <si>
    <t>soc.palidz.(transferti)</t>
  </si>
  <si>
    <t>KOPĀ:</t>
  </si>
  <si>
    <t>pāšv.polic.in,zemessarg</t>
  </si>
  <si>
    <t>pr.ELRI -359</t>
  </si>
  <si>
    <r>
      <t xml:space="preserve">kultūra </t>
    </r>
    <r>
      <rPr>
        <sz val="8"/>
        <color rgb="FF000000"/>
        <rFont val="Times New Roman"/>
        <family val="1"/>
        <charset val="186"/>
      </rPr>
      <t>(mērķd.)(49)</t>
    </r>
  </si>
  <si>
    <t>aizņēmumu atmaksa VK īstermiņa daļa</t>
  </si>
  <si>
    <r>
      <t>Viļānu PII</t>
    </r>
    <r>
      <rPr>
        <sz val="8"/>
        <color indexed="8"/>
        <rFont val="Arial"/>
        <family val="2"/>
        <charset val="186"/>
      </rPr>
      <t xml:space="preserve"> </t>
    </r>
  </si>
  <si>
    <t xml:space="preserve">Radopoles PII </t>
  </si>
  <si>
    <t>Viļānu mūzik.sk.</t>
  </si>
  <si>
    <t>mērķdotācija ped.</t>
  </si>
  <si>
    <t>Viļānu novada pašvaldības  izdevumi pamatbudžeta 2015.g. (eiro)</t>
  </si>
  <si>
    <t>ielu apgaismojums-Radopole</t>
  </si>
  <si>
    <t>Dekšāru &amp; Atspukas FVP</t>
  </si>
  <si>
    <t>bibliotēka Dekšāres</t>
  </si>
  <si>
    <t>kompl.ris.siltumef.Bitīte</t>
  </si>
  <si>
    <t>projekts Ierīko savu hokeja laukumu</t>
  </si>
  <si>
    <t>pr. Mēs esam un būsim</t>
  </si>
  <si>
    <t>sporta skola MD skolotājiem</t>
  </si>
  <si>
    <t>Slimnīca - Ēkas rekonstrukcija par soc.aprūpes centru</t>
  </si>
  <si>
    <t>mērķdotācija ped.(5-6g) valsts fin.</t>
  </si>
  <si>
    <t xml:space="preserve">kompl.ris.siltumef.Viļānu </t>
  </si>
  <si>
    <t>pr.COMENIUS 2011</t>
  </si>
  <si>
    <t>2014. gads</t>
  </si>
  <si>
    <t>Ieguldījums pamatkapitāla palielināšanā</t>
  </si>
  <si>
    <t>kultūra Dekšāres</t>
  </si>
  <si>
    <t>mērķdot. interešu izgl.</t>
  </si>
  <si>
    <t>Pamatkapitāla palielināšana  SIA Viļānu namsaimnieks ūdensaimn.projekts</t>
  </si>
  <si>
    <t>sagatavoja finanšu ekonomiste __________________ Guna Visocka</t>
  </si>
  <si>
    <t>09.02.2015.</t>
  </si>
  <si>
    <t>Pielikums Nr. 2</t>
  </si>
  <si>
    <t>APSTIPRINĀTS</t>
  </si>
  <si>
    <t>Viļānu novada pašvaldības</t>
  </si>
  <si>
    <t>2015.g.__._________ sēdē</t>
  </si>
  <si>
    <r>
      <t xml:space="preserve">(protokols Nr. __ </t>
    </r>
    <r>
      <rPr>
        <sz val="9"/>
        <color theme="1"/>
        <rFont val="Calibri"/>
        <family val="2"/>
        <charset val="186"/>
      </rPr>
      <t>§ __</t>
    </r>
  </si>
  <si>
    <t>KOPĀ  SOCIĀLIE:</t>
  </si>
  <si>
    <t>klientu apkalpošanas centrs</t>
  </si>
  <si>
    <t>__.__.2016.</t>
  </si>
  <si>
    <t>Pamatkapitāla palielināšana  SIA Viļānu namsaimnieks ūdensaimn.projekts (filtru nomaiņa)</t>
  </si>
  <si>
    <t>MMS pašv.fin.algas</t>
  </si>
  <si>
    <t>aistents - pirmsskola</t>
  </si>
  <si>
    <t>pašvaldību pabalsti</t>
  </si>
  <si>
    <t>pr.algotie sab.darbi (str.105)</t>
  </si>
  <si>
    <t>Pr. Ielu apgaismojums</t>
  </si>
  <si>
    <t>Pr. Skolas stadions</t>
  </si>
  <si>
    <t>Pr. Muiža</t>
  </si>
  <si>
    <t>Pr. Sporta halle</t>
  </si>
  <si>
    <t>Viļānu novada pašvaldības  izdevumi pamatbudžeta 2016.g. (eiro)</t>
  </si>
  <si>
    <t>2016.g.28.janvāra sēdē</t>
  </si>
  <si>
    <r>
      <t xml:space="preserve">(protokols Nr. 1 </t>
    </r>
    <r>
      <rPr>
        <sz val="9"/>
        <color theme="1"/>
        <rFont val="Calibri"/>
        <family val="2"/>
        <charset val="186"/>
      </rPr>
      <t>§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</si>
</sst>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8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Arial"/>
      <family val="2"/>
      <charset val="186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b/>
      <sz val="9"/>
      <color rgb="FF0070C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</font>
    <font>
      <sz val="7"/>
      <color rgb="FF000000"/>
      <name val="Arial"/>
      <family val="2"/>
      <charset val="186"/>
    </font>
    <font>
      <sz val="8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double">
        <color rgb="FF000000"/>
      </bottom>
      <diagonal/>
    </border>
    <border>
      <left/>
      <right style="thin">
        <color rgb="FF000000"/>
      </right>
      <top style="thin">
        <color indexed="64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/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Border="0" applyProtection="0"/>
  </cellStyleXfs>
  <cellXfs count="271">
    <xf numFmtId="0" fontId="0" fillId="0" borderId="0" xfId="0"/>
    <xf numFmtId="0" fontId="4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/>
    <xf numFmtId="0" fontId="7" fillId="0" borderId="0" xfId="2" applyFont="1" applyFill="1" applyAlignment="1">
      <alignment horizontal="center"/>
    </xf>
    <xf numFmtId="0" fontId="7" fillId="0" borderId="0" xfId="2" applyFont="1" applyFill="1" applyAlignment="1"/>
    <xf numFmtId="0" fontId="10" fillId="0" borderId="0" xfId="2" applyFont="1" applyFill="1" applyAlignment="1"/>
    <xf numFmtId="0" fontId="12" fillId="0" borderId="0" xfId="2" applyFont="1" applyFill="1" applyAlignment="1">
      <alignment horizontal="center"/>
    </xf>
    <xf numFmtId="0" fontId="3" fillId="0" borderId="1" xfId="2" applyFont="1" applyFill="1" applyBorder="1" applyAlignment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0" fillId="0" borderId="8" xfId="2" applyFont="1" applyFill="1" applyBorder="1" applyAlignment="1"/>
    <xf numFmtId="3" fontId="10" fillId="0" borderId="11" xfId="2" applyNumberFormat="1" applyFont="1" applyFill="1" applyBorder="1" applyAlignment="1"/>
    <xf numFmtId="0" fontId="10" fillId="0" borderId="11" xfId="2" applyFont="1" applyFill="1" applyBorder="1" applyAlignment="1"/>
    <xf numFmtId="0" fontId="10" fillId="0" borderId="9" xfId="2" applyFont="1" applyFill="1" applyBorder="1" applyAlignment="1"/>
    <xf numFmtId="3" fontId="10" fillId="0" borderId="9" xfId="2" applyNumberFormat="1" applyFont="1" applyFill="1" applyBorder="1" applyAlignment="1"/>
    <xf numFmtId="3" fontId="10" fillId="0" borderId="20" xfId="2" applyNumberFormat="1" applyFont="1" applyFill="1" applyBorder="1" applyAlignment="1"/>
    <xf numFmtId="0" fontId="10" fillId="0" borderId="20" xfId="2" applyFont="1" applyFill="1" applyBorder="1" applyAlignment="1"/>
    <xf numFmtId="0" fontId="10" fillId="0" borderId="15" xfId="2" applyFont="1" applyFill="1" applyBorder="1" applyAlignment="1"/>
    <xf numFmtId="0" fontId="8" fillId="0" borderId="0" xfId="2" applyFont="1" applyFill="1" applyAlignment="1"/>
    <xf numFmtId="0" fontId="14" fillId="0" borderId="0" xfId="2" applyFont="1" applyFill="1" applyAlignment="1"/>
    <xf numFmtId="0" fontId="7" fillId="0" borderId="1" xfId="2" applyFont="1" applyFill="1" applyBorder="1" applyAlignment="1"/>
    <xf numFmtId="3" fontId="10" fillId="0" borderId="24" xfId="2" applyNumberFormat="1" applyFont="1" applyFill="1" applyBorder="1" applyAlignment="1"/>
    <xf numFmtId="0" fontId="10" fillId="0" borderId="25" xfId="2" applyFont="1" applyFill="1" applyBorder="1" applyAlignment="1"/>
    <xf numFmtId="3" fontId="10" fillId="0" borderId="25" xfId="2" applyNumberFormat="1" applyFont="1" applyFill="1" applyBorder="1" applyAlignment="1"/>
    <xf numFmtId="0" fontId="10" fillId="0" borderId="24" xfId="2" applyFont="1" applyFill="1" applyBorder="1" applyAlignment="1"/>
    <xf numFmtId="0" fontId="7" fillId="0" borderId="16" xfId="2" applyFont="1" applyFill="1" applyBorder="1" applyAlignment="1"/>
    <xf numFmtId="0" fontId="3" fillId="0" borderId="5" xfId="2" applyFont="1" applyFill="1" applyBorder="1" applyAlignment="1"/>
    <xf numFmtId="3" fontId="10" fillId="0" borderId="15" xfId="2" applyNumberFormat="1" applyFont="1" applyFill="1" applyBorder="1" applyAlignment="1"/>
    <xf numFmtId="0" fontId="3" fillId="0" borderId="34" xfId="2" applyFont="1" applyFill="1" applyBorder="1" applyAlignment="1"/>
    <xf numFmtId="3" fontId="10" fillId="0" borderId="35" xfId="2" applyNumberFormat="1" applyFont="1" applyFill="1" applyBorder="1" applyAlignment="1"/>
    <xf numFmtId="0" fontId="10" fillId="0" borderId="35" xfId="2" applyFont="1" applyFill="1" applyBorder="1" applyAlignment="1"/>
    <xf numFmtId="0" fontId="10" fillId="0" borderId="33" xfId="2" applyFont="1" applyFill="1" applyBorder="1" applyAlignment="1"/>
    <xf numFmtId="3" fontId="7" fillId="0" borderId="4" xfId="2" applyNumberFormat="1" applyFont="1" applyFill="1" applyBorder="1" applyAlignment="1"/>
    <xf numFmtId="3" fontId="10" fillId="0" borderId="33" xfId="2" applyNumberFormat="1" applyFont="1" applyFill="1" applyBorder="1" applyAlignment="1"/>
    <xf numFmtId="3" fontId="3" fillId="0" borderId="5" xfId="2" applyNumberFormat="1" applyFont="1" applyFill="1" applyBorder="1" applyAlignment="1"/>
    <xf numFmtId="3" fontId="3" fillId="0" borderId="0" xfId="2" applyNumberFormat="1" applyFont="1" applyFill="1" applyAlignment="1"/>
    <xf numFmtId="0" fontId="3" fillId="2" borderId="1" xfId="2" applyFont="1" applyFill="1" applyBorder="1" applyAlignment="1"/>
    <xf numFmtId="3" fontId="8" fillId="2" borderId="1" xfId="2" applyNumberFormat="1" applyFont="1" applyFill="1" applyBorder="1" applyAlignment="1"/>
    <xf numFmtId="0" fontId="3" fillId="0" borderId="44" xfId="2" applyFont="1" applyFill="1" applyBorder="1" applyAlignment="1"/>
    <xf numFmtId="3" fontId="20" fillId="2" borderId="1" xfId="2" applyNumberFormat="1" applyFont="1" applyFill="1" applyBorder="1" applyAlignment="1"/>
    <xf numFmtId="3" fontId="10" fillId="0" borderId="46" xfId="2" applyNumberFormat="1" applyFont="1" applyFill="1" applyBorder="1" applyAlignment="1"/>
    <xf numFmtId="3" fontId="21" fillId="0" borderId="0" xfId="2" applyNumberFormat="1" applyFont="1" applyFill="1" applyAlignment="1"/>
    <xf numFmtId="3" fontId="21" fillId="0" borderId="0" xfId="2" applyNumberFormat="1" applyFont="1" applyFill="1" applyBorder="1" applyAlignment="1"/>
    <xf numFmtId="3" fontId="21" fillId="0" borderId="37" xfId="2" applyNumberFormat="1" applyFont="1" applyFill="1" applyBorder="1" applyAlignment="1"/>
    <xf numFmtId="3" fontId="21" fillId="0" borderId="9" xfId="2" applyNumberFormat="1" applyFont="1" applyFill="1" applyBorder="1" applyAlignment="1"/>
    <xf numFmtId="0" fontId="8" fillId="0" borderId="47" xfId="2" applyFont="1" applyFill="1" applyBorder="1" applyAlignment="1"/>
    <xf numFmtId="0" fontId="16" fillId="0" borderId="47" xfId="2" applyFont="1" applyFill="1" applyBorder="1" applyAlignment="1"/>
    <xf numFmtId="0" fontId="5" fillId="0" borderId="47" xfId="2" applyFont="1" applyFill="1" applyBorder="1" applyAlignment="1"/>
    <xf numFmtId="0" fontId="5" fillId="2" borderId="1" xfId="2" applyFont="1" applyFill="1" applyBorder="1" applyAlignment="1"/>
    <xf numFmtId="3" fontId="19" fillId="3" borderId="17" xfId="2" applyNumberFormat="1" applyFont="1" applyFill="1" applyBorder="1" applyAlignment="1"/>
    <xf numFmtId="3" fontId="19" fillId="3" borderId="5" xfId="2" applyNumberFormat="1" applyFont="1" applyFill="1" applyBorder="1" applyAlignment="1"/>
    <xf numFmtId="3" fontId="19" fillId="3" borderId="6" xfId="2" applyNumberFormat="1" applyFont="1" applyFill="1" applyBorder="1" applyAlignment="1"/>
    <xf numFmtId="3" fontId="19" fillId="3" borderId="18" xfId="2" applyNumberFormat="1" applyFont="1" applyFill="1" applyBorder="1" applyAlignment="1"/>
    <xf numFmtId="0" fontId="19" fillId="3" borderId="6" xfId="2" applyFont="1" applyFill="1" applyBorder="1" applyAlignment="1"/>
    <xf numFmtId="0" fontId="19" fillId="3" borderId="19" xfId="2" applyFont="1" applyFill="1" applyBorder="1" applyAlignment="1"/>
    <xf numFmtId="3" fontId="19" fillId="3" borderId="1" xfId="2" applyNumberFormat="1" applyFont="1" applyFill="1" applyBorder="1" applyAlignment="1"/>
    <xf numFmtId="3" fontId="8" fillId="3" borderId="17" xfId="2" applyNumberFormat="1" applyFont="1" applyFill="1" applyBorder="1" applyAlignment="1"/>
    <xf numFmtId="3" fontId="8" fillId="3" borderId="5" xfId="2" applyNumberFormat="1" applyFont="1" applyFill="1" applyBorder="1" applyAlignment="1"/>
    <xf numFmtId="0" fontId="8" fillId="3" borderId="17" xfId="2" applyFont="1" applyFill="1" applyBorder="1" applyAlignment="1"/>
    <xf numFmtId="0" fontId="8" fillId="3" borderId="5" xfId="2" applyFont="1" applyFill="1" applyBorder="1" applyAlignment="1"/>
    <xf numFmtId="0" fontId="8" fillId="3" borderId="6" xfId="2" applyFont="1" applyFill="1" applyBorder="1" applyAlignment="1"/>
    <xf numFmtId="3" fontId="8" fillId="3" borderId="18" xfId="2" applyNumberFormat="1" applyFont="1" applyFill="1" applyBorder="1" applyAlignment="1"/>
    <xf numFmtId="0" fontId="8" fillId="3" borderId="21" xfId="2" applyFont="1" applyFill="1" applyBorder="1" applyAlignment="1"/>
    <xf numFmtId="3" fontId="8" fillId="3" borderId="16" xfId="2" applyNumberFormat="1" applyFont="1" applyFill="1" applyBorder="1" applyAlignment="1"/>
    <xf numFmtId="3" fontId="8" fillId="3" borderId="22" xfId="2" applyNumberFormat="1" applyFont="1" applyFill="1" applyBorder="1" applyAlignment="1"/>
    <xf numFmtId="3" fontId="8" fillId="3" borderId="1" xfId="2" applyNumberFormat="1" applyFont="1" applyFill="1" applyBorder="1" applyAlignment="1"/>
    <xf numFmtId="0" fontId="8" fillId="3" borderId="1" xfId="2" applyFont="1" applyFill="1" applyBorder="1" applyAlignment="1"/>
    <xf numFmtId="0" fontId="8" fillId="3" borderId="4" xfId="2" applyFont="1" applyFill="1" applyBorder="1" applyAlignment="1"/>
    <xf numFmtId="0" fontId="8" fillId="3" borderId="23" xfId="2" applyFont="1" applyFill="1" applyBorder="1" applyAlignment="1"/>
    <xf numFmtId="0" fontId="8" fillId="3" borderId="16" xfId="2" applyFont="1" applyFill="1" applyBorder="1" applyAlignment="1"/>
    <xf numFmtId="3" fontId="8" fillId="4" borderId="39" xfId="2" applyNumberFormat="1" applyFont="1" applyFill="1" applyBorder="1" applyAlignment="1"/>
    <xf numFmtId="0" fontId="8" fillId="3" borderId="22" xfId="2" applyFont="1" applyFill="1" applyBorder="1" applyAlignment="1"/>
    <xf numFmtId="3" fontId="10" fillId="0" borderId="45" xfId="2" applyNumberFormat="1" applyFont="1" applyFill="1" applyBorder="1" applyAlignment="1"/>
    <xf numFmtId="0" fontId="10" fillId="0" borderId="45" xfId="2" applyFont="1" applyFill="1" applyBorder="1" applyAlignment="1"/>
    <xf numFmtId="0" fontId="10" fillId="0" borderId="36" xfId="2" applyFont="1" applyFill="1" applyBorder="1" applyAlignment="1"/>
    <xf numFmtId="3" fontId="10" fillId="0" borderId="48" xfId="2" applyNumberFormat="1" applyFont="1" applyFill="1" applyBorder="1" applyAlignment="1"/>
    <xf numFmtId="0" fontId="10" fillId="0" borderId="48" xfId="2" applyFont="1" applyFill="1" applyBorder="1" applyAlignment="1"/>
    <xf numFmtId="0" fontId="10" fillId="0" borderId="49" xfId="2" applyFont="1" applyFill="1" applyBorder="1" applyAlignment="1"/>
    <xf numFmtId="3" fontId="21" fillId="0" borderId="50" xfId="2" applyNumberFormat="1" applyFont="1" applyFill="1" applyBorder="1" applyAlignment="1"/>
    <xf numFmtId="0" fontId="10" fillId="0" borderId="51" xfId="2" applyFont="1" applyFill="1" applyBorder="1" applyAlignment="1"/>
    <xf numFmtId="3" fontId="21" fillId="0" borderId="52" xfId="2" applyNumberFormat="1" applyFont="1" applyFill="1" applyBorder="1" applyAlignment="1"/>
    <xf numFmtId="3" fontId="21" fillId="0" borderId="36" xfId="2" applyNumberFormat="1" applyFont="1" applyFill="1" applyBorder="1" applyAlignment="1"/>
    <xf numFmtId="3" fontId="10" fillId="0" borderId="53" xfId="2" applyNumberFormat="1" applyFont="1" applyFill="1" applyBorder="1" applyAlignment="1"/>
    <xf numFmtId="0" fontId="10" fillId="0" borderId="53" xfId="2" applyFont="1" applyFill="1" applyBorder="1" applyAlignment="1"/>
    <xf numFmtId="0" fontId="10" fillId="0" borderId="54" xfId="2" applyFont="1" applyFill="1" applyBorder="1" applyAlignment="1"/>
    <xf numFmtId="3" fontId="10" fillId="0" borderId="54" xfId="2" applyNumberFormat="1" applyFont="1" applyFill="1" applyBorder="1" applyAlignment="1"/>
    <xf numFmtId="3" fontId="10" fillId="0" borderId="56" xfId="2" applyNumberFormat="1" applyFont="1" applyFill="1" applyBorder="1" applyAlignment="1"/>
    <xf numFmtId="0" fontId="10" fillId="0" borderId="56" xfId="2" applyFont="1" applyFill="1" applyBorder="1" applyAlignment="1"/>
    <xf numFmtId="3" fontId="10" fillId="0" borderId="57" xfId="2" applyNumberFormat="1" applyFont="1" applyFill="1" applyBorder="1" applyAlignment="1"/>
    <xf numFmtId="3" fontId="10" fillId="0" borderId="45" xfId="2" applyNumberFormat="1" applyFont="1" applyFill="1" applyBorder="1" applyAlignment="1">
      <alignment horizontal="right"/>
    </xf>
    <xf numFmtId="0" fontId="10" fillId="0" borderId="57" xfId="2" applyFont="1" applyFill="1" applyBorder="1" applyAlignment="1"/>
    <xf numFmtId="3" fontId="8" fillId="3" borderId="40" xfId="2" applyNumberFormat="1" applyFont="1" applyFill="1" applyBorder="1" applyAlignment="1"/>
    <xf numFmtId="3" fontId="8" fillId="3" borderId="39" xfId="2" applyNumberFormat="1" applyFont="1" applyFill="1" applyBorder="1" applyAlignment="1"/>
    <xf numFmtId="0" fontId="8" fillId="3" borderId="40" xfId="2" applyFont="1" applyFill="1" applyBorder="1" applyAlignment="1"/>
    <xf numFmtId="0" fontId="8" fillId="3" borderId="41" xfId="2" applyFont="1" applyFill="1" applyBorder="1" applyAlignment="1"/>
    <xf numFmtId="3" fontId="8" fillId="3" borderId="38" xfId="2" applyNumberFormat="1" applyFont="1" applyFill="1" applyBorder="1" applyAlignment="1"/>
    <xf numFmtId="0" fontId="8" fillId="3" borderId="43" xfId="2" applyFont="1" applyFill="1" applyBorder="1" applyAlignment="1"/>
    <xf numFmtId="0" fontId="8" fillId="3" borderId="38" xfId="2" applyFont="1" applyFill="1" applyBorder="1" applyAlignment="1"/>
    <xf numFmtId="3" fontId="19" fillId="3" borderId="39" xfId="2" applyNumberFormat="1" applyFont="1" applyFill="1" applyBorder="1" applyAlignment="1"/>
    <xf numFmtId="0" fontId="8" fillId="3" borderId="42" xfId="2" applyFont="1" applyFill="1" applyBorder="1" applyAlignment="1"/>
    <xf numFmtId="3" fontId="10" fillId="0" borderId="59" xfId="2" applyNumberFormat="1" applyFont="1" applyFill="1" applyBorder="1" applyAlignment="1"/>
    <xf numFmtId="0" fontId="10" fillId="0" borderId="59" xfId="2" applyFont="1" applyFill="1" applyBorder="1" applyAlignment="1"/>
    <xf numFmtId="0" fontId="10" fillId="0" borderId="60" xfId="2" applyFont="1" applyFill="1" applyBorder="1" applyAlignment="1"/>
    <xf numFmtId="3" fontId="10" fillId="0" borderId="60" xfId="2" applyNumberFormat="1" applyFont="1" applyFill="1" applyBorder="1" applyAlignment="1"/>
    <xf numFmtId="3" fontId="10" fillId="0" borderId="61" xfId="2" applyNumberFormat="1" applyFont="1" applyFill="1" applyBorder="1" applyAlignment="1"/>
    <xf numFmtId="0" fontId="10" fillId="0" borderId="61" xfId="2" applyFont="1" applyFill="1" applyBorder="1" applyAlignment="1"/>
    <xf numFmtId="0" fontId="10" fillId="0" borderId="62" xfId="2" applyFont="1" applyFill="1" applyBorder="1" applyAlignment="1"/>
    <xf numFmtId="3" fontId="10" fillId="0" borderId="36" xfId="2" applyNumberFormat="1" applyFont="1" applyFill="1" applyBorder="1" applyAlignment="1"/>
    <xf numFmtId="3" fontId="23" fillId="0" borderId="14" xfId="2" applyNumberFormat="1" applyFont="1" applyFill="1" applyBorder="1" applyAlignment="1"/>
    <xf numFmtId="0" fontId="23" fillId="0" borderId="14" xfId="2" applyFont="1" applyFill="1" applyBorder="1" applyAlignment="1"/>
    <xf numFmtId="3" fontId="23" fillId="0" borderId="12" xfId="2" applyNumberFormat="1" applyFont="1" applyFill="1" applyBorder="1" applyAlignment="1"/>
    <xf numFmtId="0" fontId="23" fillId="0" borderId="0" xfId="2" applyFont="1" applyFill="1" applyAlignment="1"/>
    <xf numFmtId="3" fontId="23" fillId="0" borderId="11" xfId="2" applyNumberFormat="1" applyFont="1" applyFill="1" applyBorder="1" applyAlignment="1"/>
    <xf numFmtId="3" fontId="23" fillId="0" borderId="0" xfId="2" applyNumberFormat="1" applyFont="1" applyFill="1" applyAlignment="1"/>
    <xf numFmtId="0" fontId="10" fillId="0" borderId="64" xfId="2" applyFont="1" applyFill="1" applyBorder="1" applyAlignment="1"/>
    <xf numFmtId="0" fontId="10" fillId="0" borderId="65" xfId="2" applyFont="1" applyFill="1" applyBorder="1" applyAlignment="1"/>
    <xf numFmtId="0" fontId="10" fillId="0" borderId="66" xfId="2" applyFont="1" applyFill="1" applyBorder="1" applyAlignment="1"/>
    <xf numFmtId="3" fontId="10" fillId="0" borderId="65" xfId="2" applyNumberFormat="1" applyFont="1" applyFill="1" applyBorder="1" applyAlignment="1"/>
    <xf numFmtId="0" fontId="3" fillId="0" borderId="67" xfId="2" applyFont="1" applyFill="1" applyBorder="1" applyAlignment="1"/>
    <xf numFmtId="3" fontId="8" fillId="4" borderId="11" xfId="2" applyNumberFormat="1" applyFont="1" applyFill="1" applyBorder="1" applyAlignment="1"/>
    <xf numFmtId="0" fontId="8" fillId="4" borderId="11" xfId="2" applyFont="1" applyFill="1" applyBorder="1" applyAlignment="1"/>
    <xf numFmtId="0" fontId="8" fillId="4" borderId="9" xfId="2" applyFont="1" applyFill="1" applyBorder="1" applyAlignment="1"/>
    <xf numFmtId="3" fontId="19" fillId="4" borderId="84" xfId="2" applyNumberFormat="1" applyFont="1" applyFill="1" applyBorder="1" applyAlignment="1"/>
    <xf numFmtId="3" fontId="8" fillId="0" borderId="0" xfId="2" applyNumberFormat="1" applyFont="1" applyFill="1" applyBorder="1" applyAlignment="1"/>
    <xf numFmtId="0" fontId="24" fillId="0" borderId="0" xfId="0" applyFont="1"/>
    <xf numFmtId="3" fontId="13" fillId="0" borderId="56" xfId="2" applyNumberFormat="1" applyFont="1" applyFill="1" applyBorder="1" applyAlignment="1">
      <alignment wrapText="1"/>
    </xf>
    <xf numFmtId="0" fontId="13" fillId="0" borderId="56" xfId="2" applyFont="1" applyFill="1" applyBorder="1" applyAlignment="1"/>
    <xf numFmtId="3" fontId="13" fillId="0" borderId="56" xfId="2" applyNumberFormat="1" applyFont="1" applyFill="1" applyBorder="1" applyAlignment="1"/>
    <xf numFmtId="3" fontId="25" fillId="0" borderId="0" xfId="2" applyNumberFormat="1" applyFont="1" applyFill="1" applyBorder="1" applyAlignment="1"/>
    <xf numFmtId="3" fontId="13" fillId="0" borderId="83" xfId="2" applyNumberFormat="1" applyFont="1" applyFill="1" applyBorder="1" applyAlignment="1"/>
    <xf numFmtId="0" fontId="13" fillId="0" borderId="83" xfId="2" applyFont="1" applyFill="1" applyBorder="1" applyAlignment="1"/>
    <xf numFmtId="3" fontId="25" fillId="0" borderId="83" xfId="2" applyNumberFormat="1" applyFont="1" applyFill="1" applyBorder="1" applyAlignment="1"/>
    <xf numFmtId="0" fontId="21" fillId="0" borderId="0" xfId="2" applyFont="1" applyFill="1" applyAlignment="1"/>
    <xf numFmtId="3" fontId="19" fillId="0" borderId="0" xfId="2" applyNumberFormat="1" applyFont="1" applyFill="1" applyBorder="1" applyAlignment="1"/>
    <xf numFmtId="3" fontId="20" fillId="0" borderId="0" xfId="2" applyNumberFormat="1" applyFont="1" applyFill="1" applyBorder="1" applyAlignment="1"/>
    <xf numFmtId="0" fontId="26" fillId="0" borderId="0" xfId="0" applyFont="1"/>
    <xf numFmtId="0" fontId="26" fillId="0" borderId="0" xfId="0" applyFont="1" applyFill="1"/>
    <xf numFmtId="0" fontId="27" fillId="0" borderId="51" xfId="0" applyFont="1" applyBorder="1"/>
    <xf numFmtId="0" fontId="29" fillId="0" borderId="51" xfId="0" applyFont="1" applyBorder="1"/>
    <xf numFmtId="0" fontId="30" fillId="4" borderId="51" xfId="0" applyFont="1" applyFill="1" applyBorder="1"/>
    <xf numFmtId="0" fontId="30" fillId="0" borderId="51" xfId="0" applyFont="1" applyBorder="1"/>
    <xf numFmtId="0" fontId="31" fillId="0" borderId="51" xfId="0" applyFont="1" applyBorder="1"/>
    <xf numFmtId="3" fontId="32" fillId="0" borderId="0" xfId="2" applyNumberFormat="1" applyFont="1" applyFill="1" applyAlignment="1"/>
    <xf numFmtId="3" fontId="32" fillId="0" borderId="36" xfId="2" applyNumberFormat="1" applyFont="1" applyFill="1" applyBorder="1" applyAlignment="1"/>
    <xf numFmtId="0" fontId="30" fillId="0" borderId="51" xfId="0" applyFont="1" applyBorder="1" applyAlignment="1"/>
    <xf numFmtId="0" fontId="16" fillId="0" borderId="0" xfId="2" applyFont="1" applyFill="1" applyBorder="1" applyAlignment="1"/>
    <xf numFmtId="0" fontId="5" fillId="0" borderId="0" xfId="2" applyFont="1" applyFill="1" applyBorder="1" applyAlignment="1"/>
    <xf numFmtId="0" fontId="10" fillId="0" borderId="30" xfId="2" applyFont="1" applyFill="1" applyBorder="1" applyAlignment="1"/>
    <xf numFmtId="3" fontId="10" fillId="0" borderId="30" xfId="2" applyNumberFormat="1" applyFont="1" applyFill="1" applyBorder="1" applyAlignment="1"/>
    <xf numFmtId="0" fontId="9" fillId="0" borderId="33" xfId="2" applyFont="1" applyFill="1" applyBorder="1" applyAlignment="1"/>
    <xf numFmtId="0" fontId="7" fillId="0" borderId="5" xfId="2" applyFont="1" applyFill="1" applyBorder="1" applyAlignment="1"/>
    <xf numFmtId="0" fontId="13" fillId="0" borderId="57" xfId="2" applyFont="1" applyFill="1" applyBorder="1" applyAlignment="1"/>
    <xf numFmtId="0" fontId="5" fillId="0" borderId="0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3" fillId="0" borderId="75" xfId="2" applyFont="1" applyFill="1" applyBorder="1" applyAlignment="1"/>
    <xf numFmtId="3" fontId="10" fillId="0" borderId="9" xfId="2" applyNumberFormat="1" applyFont="1" applyFill="1" applyBorder="1" applyAlignment="1">
      <alignment horizontal="right"/>
    </xf>
    <xf numFmtId="0" fontId="0" fillId="0" borderId="0" xfId="0"/>
    <xf numFmtId="0" fontId="0" fillId="0" borderId="0" xfId="0" applyAlignment="1"/>
    <xf numFmtId="0" fontId="13" fillId="0" borderId="57" xfId="2" applyFont="1" applyFill="1" applyBorder="1" applyAlignment="1"/>
    <xf numFmtId="0" fontId="7" fillId="0" borderId="5" xfId="2" applyFont="1" applyFill="1" applyBorder="1" applyAlignment="1"/>
    <xf numFmtId="0" fontId="9" fillId="0" borderId="33" xfId="2" applyFont="1" applyFill="1" applyBorder="1" applyAlignment="1"/>
    <xf numFmtId="0" fontId="0" fillId="0" borderId="0" xfId="0"/>
    <xf numFmtId="0" fontId="9" fillId="0" borderId="94" xfId="2" applyFont="1" applyFill="1" applyBorder="1" applyAlignment="1">
      <alignment horizontal="left"/>
    </xf>
    <xf numFmtId="0" fontId="36" fillId="0" borderId="93" xfId="2" applyFont="1" applyFill="1" applyBorder="1" applyAlignment="1">
      <alignment horizontal="left"/>
    </xf>
    <xf numFmtId="3" fontId="25" fillId="0" borderId="95" xfId="2" applyNumberFormat="1" applyFont="1" applyFill="1" applyBorder="1" applyAlignment="1"/>
    <xf numFmtId="3" fontId="8" fillId="4" borderId="0" xfId="2" applyNumberFormat="1" applyFont="1" applyFill="1" applyBorder="1" applyAlignment="1"/>
    <xf numFmtId="0" fontId="0" fillId="0" borderId="0" xfId="0"/>
    <xf numFmtId="0" fontId="9" fillId="0" borderId="33" xfId="2" applyFont="1" applyFill="1" applyBorder="1" applyAlignment="1"/>
    <xf numFmtId="0" fontId="9" fillId="0" borderId="34" xfId="2" applyFont="1" applyFill="1" applyBorder="1" applyAlignment="1"/>
    <xf numFmtId="0" fontId="8" fillId="0" borderId="91" xfId="2" applyFont="1" applyFill="1" applyBorder="1" applyAlignment="1"/>
    <xf numFmtId="0" fontId="9" fillId="0" borderId="15" xfId="2" applyFont="1" applyFill="1" applyBorder="1" applyAlignment="1"/>
    <xf numFmtId="0" fontId="9" fillId="0" borderId="96" xfId="2" applyFont="1" applyFill="1" applyBorder="1" applyAlignment="1"/>
    <xf numFmtId="0" fontId="3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3" fillId="0" borderId="0" xfId="0" applyFont="1"/>
    <xf numFmtId="0" fontId="0" fillId="0" borderId="0" xfId="0"/>
    <xf numFmtId="0" fontId="9" fillId="0" borderId="33" xfId="2" applyFont="1" applyFill="1" applyBorder="1" applyAlignment="1"/>
    <xf numFmtId="0" fontId="9" fillId="0" borderId="34" xfId="2" applyFont="1" applyFill="1" applyBorder="1" applyAlignment="1"/>
    <xf numFmtId="0" fontId="9" fillId="0" borderId="66" xfId="2" applyFont="1" applyFill="1" applyBorder="1" applyAlignment="1"/>
    <xf numFmtId="0" fontId="9" fillId="0" borderId="67" xfId="2" applyFont="1" applyFill="1" applyBorder="1" applyAlignment="1"/>
    <xf numFmtId="0" fontId="11" fillId="0" borderId="12" xfId="2" applyFont="1" applyFill="1" applyBorder="1" applyAlignment="1"/>
    <xf numFmtId="0" fontId="11" fillId="0" borderId="13" xfId="2" applyFont="1" applyFill="1" applyBorder="1" applyAlignment="1"/>
    <xf numFmtId="0" fontId="7" fillId="3" borderId="79" xfId="2" applyFont="1" applyFill="1" applyBorder="1" applyAlignment="1"/>
    <xf numFmtId="0" fontId="7" fillId="3" borderId="80" xfId="2" applyFont="1" applyFill="1" applyBorder="1" applyAlignment="1"/>
    <xf numFmtId="0" fontId="8" fillId="0" borderId="91" xfId="2" applyFont="1" applyFill="1" applyBorder="1" applyAlignment="1"/>
    <xf numFmtId="0" fontId="7" fillId="3" borderId="16" xfId="2" applyFont="1" applyFill="1" applyBorder="1" applyAlignment="1"/>
    <xf numFmtId="0" fontId="7" fillId="3" borderId="92" xfId="2" applyFont="1" applyFill="1" applyBorder="1" applyAlignment="1"/>
    <xf numFmtId="0" fontId="9" fillId="0" borderId="28" xfId="2" applyFont="1" applyFill="1" applyBorder="1" applyAlignment="1"/>
    <xf numFmtId="0" fontId="9" fillId="0" borderId="29" xfId="2" applyFont="1" applyFill="1" applyBorder="1" applyAlignment="1"/>
    <xf numFmtId="0" fontId="9" fillId="0" borderId="31" xfId="2" applyFont="1" applyFill="1" applyBorder="1" applyAlignment="1"/>
    <xf numFmtId="0" fontId="9" fillId="0" borderId="32" xfId="2" applyFont="1" applyFill="1" applyBorder="1" applyAlignment="1"/>
    <xf numFmtId="0" fontId="6" fillId="0" borderId="28" xfId="2" applyFont="1" applyFill="1" applyBorder="1" applyAlignment="1"/>
    <xf numFmtId="0" fontId="6" fillId="0" borderId="29" xfId="2" applyFont="1" applyFill="1" applyBorder="1" applyAlignment="1"/>
    <xf numFmtId="0" fontId="6" fillId="0" borderId="33" xfId="2" applyFont="1" applyFill="1" applyBorder="1" applyAlignment="1"/>
    <xf numFmtId="0" fontId="6" fillId="0" borderId="34" xfId="2" applyFont="1" applyFill="1" applyBorder="1" applyAlignment="1"/>
    <xf numFmtId="0" fontId="9" fillId="0" borderId="69" xfId="2" applyFont="1" applyFill="1" applyBorder="1" applyAlignment="1"/>
    <xf numFmtId="0" fontId="9" fillId="0" borderId="70" xfId="2" applyFont="1" applyFill="1" applyBorder="1" applyAlignment="1"/>
    <xf numFmtId="0" fontId="7" fillId="3" borderId="81" xfId="2" applyFont="1" applyFill="1" applyBorder="1" applyAlignment="1"/>
    <xf numFmtId="0" fontId="7" fillId="3" borderId="82" xfId="2" applyFont="1" applyFill="1" applyBorder="1" applyAlignment="1"/>
    <xf numFmtId="0" fontId="9" fillId="0" borderId="62" xfId="2" applyFont="1" applyFill="1" applyBorder="1" applyAlignment="1"/>
    <xf numFmtId="0" fontId="9" fillId="0" borderId="63" xfId="2" applyFont="1" applyFill="1" applyBorder="1" applyAlignment="1"/>
    <xf numFmtId="0" fontId="9" fillId="0" borderId="57" xfId="2" applyFont="1" applyFill="1" applyBorder="1" applyAlignment="1"/>
    <xf numFmtId="0" fontId="9" fillId="0" borderId="58" xfId="2" applyFont="1" applyFill="1" applyBorder="1" applyAlignment="1"/>
    <xf numFmtId="0" fontId="6" fillId="0" borderId="57" xfId="2" applyFont="1" applyFill="1" applyBorder="1" applyAlignment="1"/>
    <xf numFmtId="0" fontId="6" fillId="0" borderId="58" xfId="2" applyFont="1" applyFill="1" applyBorder="1" applyAlignment="1"/>
    <xf numFmtId="0" fontId="9" fillId="0" borderId="77" xfId="2" applyFont="1" applyFill="1" applyBorder="1" applyAlignment="1"/>
    <xf numFmtId="0" fontId="9" fillId="0" borderId="78" xfId="2" applyFont="1" applyFill="1" applyBorder="1" applyAlignment="1"/>
    <xf numFmtId="0" fontId="7" fillId="0" borderId="18" xfId="2" applyFont="1" applyFill="1" applyBorder="1" applyAlignment="1"/>
    <xf numFmtId="0" fontId="7" fillId="0" borderId="5" xfId="2" applyFont="1" applyFill="1" applyBorder="1" applyAlignment="1"/>
    <xf numFmtId="0" fontId="9" fillId="0" borderId="24" xfId="2" applyFont="1" applyFill="1" applyBorder="1" applyAlignment="1"/>
    <xf numFmtId="0" fontId="9" fillId="0" borderId="27" xfId="2" applyFont="1" applyFill="1" applyBorder="1" applyAlignment="1"/>
    <xf numFmtId="0" fontId="9" fillId="0" borderId="54" xfId="2" applyFont="1" applyFill="1" applyBorder="1" applyAlignment="1"/>
    <xf numFmtId="0" fontId="9" fillId="0" borderId="55" xfId="2" applyFont="1" applyFill="1" applyBorder="1" applyAlignment="1"/>
    <xf numFmtId="0" fontId="7" fillId="3" borderId="26" xfId="2" applyFont="1" applyFill="1" applyBorder="1" applyAlignment="1"/>
    <xf numFmtId="0" fontId="7" fillId="3" borderId="71" xfId="2" applyFont="1" applyFill="1" applyBorder="1" applyAlignment="1"/>
    <xf numFmtId="0" fontId="5" fillId="0" borderId="18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0" fontId="5" fillId="0" borderId="18" xfId="2" applyFont="1" applyFill="1" applyBorder="1" applyAlignment="1"/>
    <xf numFmtId="0" fontId="5" fillId="0" borderId="5" xfId="2" applyFont="1" applyFill="1" applyBorder="1" applyAlignment="1"/>
    <xf numFmtId="0" fontId="5" fillId="0" borderId="7" xfId="2" applyFont="1" applyFill="1" applyBorder="1" applyAlignment="1"/>
    <xf numFmtId="0" fontId="5" fillId="0" borderId="7" xfId="2" applyFont="1" applyFill="1" applyBorder="1" applyAlignment="1">
      <alignment horizontal="left"/>
    </xf>
    <xf numFmtId="0" fontId="15" fillId="0" borderId="57" xfId="2" applyFont="1" applyFill="1" applyBorder="1" applyAlignment="1"/>
    <xf numFmtId="0" fontId="15" fillId="0" borderId="58" xfId="2" applyFont="1" applyFill="1" applyBorder="1" applyAlignment="1"/>
    <xf numFmtId="0" fontId="15" fillId="0" borderId="69" xfId="2" applyFont="1" applyFill="1" applyBorder="1" applyAlignment="1"/>
    <xf numFmtId="0" fontId="15" fillId="0" borderId="70" xfId="2" applyFont="1" applyFill="1" applyBorder="1" applyAlignment="1"/>
    <xf numFmtId="0" fontId="17" fillId="0" borderId="57" xfId="2" applyFont="1" applyFill="1" applyBorder="1" applyAlignment="1"/>
    <xf numFmtId="0" fontId="17" fillId="0" borderId="58" xfId="2" applyFont="1" applyFill="1" applyBorder="1" applyAlignment="1"/>
    <xf numFmtId="0" fontId="28" fillId="0" borderId="89" xfId="0" applyFont="1" applyBorder="1" applyAlignment="1"/>
    <xf numFmtId="0" fontId="28" fillId="0" borderId="90" xfId="0" applyFont="1" applyBorder="1" applyAlignment="1"/>
    <xf numFmtId="0" fontId="18" fillId="0" borderId="57" xfId="2" applyFont="1" applyFill="1" applyBorder="1" applyAlignment="1"/>
    <xf numFmtId="0" fontId="18" fillId="0" borderId="58" xfId="2" applyFont="1" applyFill="1" applyBorder="1" applyAlignment="1"/>
    <xf numFmtId="0" fontId="6" fillId="0" borderId="69" xfId="2" applyFont="1" applyFill="1" applyBorder="1" applyAlignment="1"/>
    <xf numFmtId="0" fontId="6" fillId="0" borderId="70" xfId="2" applyFont="1" applyFill="1" applyBorder="1" applyAlignment="1"/>
    <xf numFmtId="0" fontId="9" fillId="0" borderId="69" xfId="2" applyFont="1" applyFill="1" applyBorder="1" applyAlignment="1">
      <alignment horizontal="left"/>
    </xf>
    <xf numFmtId="0" fontId="9" fillId="0" borderId="70" xfId="2" applyFont="1" applyFill="1" applyBorder="1" applyAlignment="1">
      <alignment horizontal="left"/>
    </xf>
    <xf numFmtId="0" fontId="22" fillId="3" borderId="26" xfId="2" applyFont="1" applyFill="1" applyBorder="1" applyAlignment="1"/>
    <xf numFmtId="0" fontId="22" fillId="3" borderId="71" xfId="2" applyFont="1" applyFill="1" applyBorder="1" applyAlignment="1"/>
    <xf numFmtId="0" fontId="5" fillId="0" borderId="6" xfId="2" applyFont="1" applyFill="1" applyBorder="1" applyAlignment="1"/>
    <xf numFmtId="0" fontId="10" fillId="0" borderId="72" xfId="2" applyFont="1" applyFill="1" applyBorder="1" applyAlignment="1"/>
    <xf numFmtId="0" fontId="10" fillId="0" borderId="73" xfId="2" applyFont="1" applyFill="1" applyBorder="1" applyAlignment="1"/>
    <xf numFmtId="0" fontId="5" fillId="0" borderId="74" xfId="2" applyFont="1" applyFill="1" applyBorder="1" applyAlignment="1"/>
    <xf numFmtId="0" fontId="5" fillId="0" borderId="75" xfId="2" applyFont="1" applyFill="1" applyBorder="1" applyAlignment="1"/>
    <xf numFmtId="0" fontId="5" fillId="0" borderId="76" xfId="2" applyFont="1" applyFill="1" applyBorder="1" applyAlignment="1"/>
    <xf numFmtId="0" fontId="9" fillId="0" borderId="9" xfId="2" applyFont="1" applyFill="1" applyBorder="1" applyAlignment="1"/>
    <xf numFmtId="0" fontId="9" fillId="0" borderId="10" xfId="2" applyFont="1" applyFill="1" applyBorder="1" applyAlignment="1"/>
    <xf numFmtId="0" fontId="7" fillId="3" borderId="12" xfId="2" applyFont="1" applyFill="1" applyBorder="1" applyAlignment="1"/>
    <xf numFmtId="0" fontId="7" fillId="3" borderId="13" xfId="2" applyFont="1" applyFill="1" applyBorder="1" applyAlignment="1"/>
    <xf numFmtId="0" fontId="9" fillId="0" borderId="87" xfId="2" applyFont="1" applyFill="1" applyBorder="1" applyAlignment="1">
      <alignment wrapText="1"/>
    </xf>
    <xf numFmtId="0" fontId="9" fillId="0" borderId="88" xfId="2" applyFont="1" applyFill="1" applyBorder="1" applyAlignment="1">
      <alignment wrapText="1"/>
    </xf>
    <xf numFmtId="0" fontId="9" fillId="0" borderId="85" xfId="2" applyFont="1" applyFill="1" applyBorder="1" applyAlignment="1">
      <alignment wrapText="1"/>
    </xf>
    <xf numFmtId="0" fontId="9" fillId="0" borderId="86" xfId="2" applyFont="1" applyFill="1" applyBorder="1" applyAlignment="1">
      <alignment wrapText="1"/>
    </xf>
    <xf numFmtId="0" fontId="18" fillId="0" borderId="54" xfId="2" applyFont="1" applyFill="1" applyBorder="1" applyAlignment="1"/>
    <xf numFmtId="0" fontId="18" fillId="0" borderId="55" xfId="2" applyFont="1" applyFill="1" applyBorder="1" applyAlignment="1"/>
    <xf numFmtId="0" fontId="9" fillId="0" borderId="57" xfId="2" applyFont="1" applyFill="1" applyBorder="1" applyAlignment="1">
      <alignment horizontal="left"/>
    </xf>
    <xf numFmtId="0" fontId="9" fillId="0" borderId="58" xfId="2" applyFont="1" applyFill="1" applyBorder="1" applyAlignment="1">
      <alignment horizontal="left"/>
    </xf>
    <xf numFmtId="0" fontId="5" fillId="0" borderId="68" xfId="2" applyFont="1" applyFill="1" applyBorder="1" applyAlignment="1">
      <alignment horizontal="center"/>
    </xf>
    <xf numFmtId="0" fontId="13" fillId="0" borderId="57" xfId="2" applyFont="1" applyFill="1" applyBorder="1" applyAlignment="1"/>
    <xf numFmtId="0" fontId="13" fillId="0" borderId="58" xfId="2" applyFont="1" applyFill="1" applyBorder="1" applyAlignment="1"/>
    <xf numFmtId="0" fontId="10" fillId="0" borderId="87" xfId="2" applyFont="1" applyFill="1" applyBorder="1" applyAlignment="1">
      <alignment wrapText="1"/>
    </xf>
    <xf numFmtId="0" fontId="10" fillId="0" borderId="88" xfId="2" applyFont="1" applyFill="1" applyBorder="1" applyAlignment="1">
      <alignment wrapText="1"/>
    </xf>
    <xf numFmtId="0" fontId="17" fillId="0" borderId="54" xfId="2" applyFont="1" applyFill="1" applyBorder="1" applyAlignment="1"/>
    <xf numFmtId="0" fontId="17" fillId="0" borderId="55" xfId="2" applyFont="1" applyFill="1" applyBorder="1" applyAlignment="1"/>
    <xf numFmtId="0" fontId="21" fillId="0" borderId="57" xfId="2" applyFont="1" applyFill="1" applyBorder="1" applyAlignment="1"/>
    <xf numFmtId="0" fontId="21" fillId="0" borderId="58" xfId="2" applyFont="1" applyFill="1" applyBorder="1" applyAlignment="1"/>
    <xf numFmtId="0" fontId="10" fillId="0" borderId="54" xfId="2" applyFont="1" applyFill="1" applyBorder="1" applyAlignment="1"/>
    <xf numFmtId="0" fontId="10" fillId="0" borderId="55" xfId="2" applyFont="1" applyFill="1" applyBorder="1" applyAlignment="1"/>
    <xf numFmtId="3" fontId="15" fillId="0" borderId="0" xfId="2" applyNumberFormat="1" applyFont="1" applyFill="1" applyBorder="1" applyAlignment="1"/>
    <xf numFmtId="0" fontId="28" fillId="0" borderId="0" xfId="0" applyFont="1" applyBorder="1" applyAlignment="1"/>
    <xf numFmtId="0" fontId="37" fillId="0" borderId="0" xfId="0" applyFont="1" applyBorder="1"/>
    <xf numFmtId="0" fontId="0" fillId="0" borderId="0" xfId="0" applyBorder="1"/>
  </cellXfs>
  <cellStyles count="3">
    <cellStyle name="Parasts" xfId="0" builtinId="0"/>
    <cellStyle name="Parasts 2" xfId="2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opLeftCell="A49" workbookViewId="0">
      <selection activeCell="C4" sqref="C4"/>
    </sheetView>
  </sheetViews>
  <sheetFormatPr defaultRowHeight="15" x14ac:dyDescent="0.25"/>
  <cols>
    <col min="15" max="15" width="13.140625" customWidth="1"/>
  </cols>
  <sheetData>
    <row r="1" spans="1:17" s="157" customFormat="1" x14ac:dyDescent="0.25">
      <c r="N1" s="173" t="s">
        <v>84</v>
      </c>
      <c r="O1" s="173"/>
    </row>
    <row r="2" spans="1:17" s="157" customFormat="1" x14ac:dyDescent="0.25">
      <c r="K2" s="158"/>
      <c r="L2" s="158"/>
      <c r="M2" s="158"/>
      <c r="N2" s="174" t="s">
        <v>85</v>
      </c>
      <c r="O2" s="174"/>
    </row>
    <row r="3" spans="1:17" s="157" customFormat="1" x14ac:dyDescent="0.25">
      <c r="K3" s="158"/>
      <c r="L3" s="158"/>
      <c r="M3" s="158"/>
      <c r="N3" s="173" t="s">
        <v>86</v>
      </c>
      <c r="O3" s="173"/>
    </row>
    <row r="4" spans="1:17" s="157" customFormat="1" x14ac:dyDescent="0.25">
      <c r="K4" s="158"/>
      <c r="L4" s="158"/>
      <c r="M4" s="158"/>
      <c r="N4" s="173" t="s">
        <v>87</v>
      </c>
      <c r="O4" s="173"/>
    </row>
    <row r="5" spans="1:17" s="157" customFormat="1" x14ac:dyDescent="0.25">
      <c r="K5" s="158"/>
      <c r="L5" s="158"/>
      <c r="M5" s="158"/>
      <c r="N5" s="173" t="s">
        <v>88</v>
      </c>
      <c r="O5" s="173"/>
    </row>
    <row r="6" spans="1:17" ht="18.75" x14ac:dyDescent="0.3">
      <c r="A6" s="1"/>
      <c r="B6" s="2"/>
      <c r="C6" s="2"/>
      <c r="D6" s="256" t="s">
        <v>65</v>
      </c>
      <c r="E6" s="256"/>
      <c r="F6" s="256"/>
      <c r="G6" s="256"/>
      <c r="H6" s="256"/>
      <c r="I6" s="256"/>
      <c r="J6" s="256"/>
      <c r="K6" s="2"/>
      <c r="L6" s="7"/>
      <c r="M6" s="7"/>
      <c r="N6" s="2"/>
      <c r="O6" s="2"/>
      <c r="P6" s="2"/>
    </row>
    <row r="7" spans="1:17" ht="15.75" thickBot="1" x14ac:dyDescent="0.3">
      <c r="A7" s="8"/>
      <c r="B7" s="2"/>
      <c r="C7" s="9">
        <v>1100</v>
      </c>
      <c r="D7" s="9">
        <v>1210</v>
      </c>
      <c r="E7" s="9">
        <v>2100</v>
      </c>
      <c r="F7" s="9">
        <v>2200</v>
      </c>
      <c r="G7" s="9">
        <v>2300</v>
      </c>
      <c r="H7" s="9">
        <v>2400</v>
      </c>
      <c r="I7" s="10">
        <v>4000</v>
      </c>
      <c r="J7" s="9">
        <v>5000</v>
      </c>
      <c r="K7" s="9">
        <v>6000</v>
      </c>
      <c r="L7" s="9">
        <v>7000</v>
      </c>
      <c r="M7" s="9">
        <v>9000</v>
      </c>
      <c r="N7" s="4"/>
      <c r="O7" s="2"/>
      <c r="P7" s="2"/>
      <c r="Q7" s="145" t="s">
        <v>77</v>
      </c>
    </row>
    <row r="8" spans="1:17" ht="15.75" thickBot="1" x14ac:dyDescent="0.3">
      <c r="A8" s="238" t="s">
        <v>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20"/>
      <c r="M8" s="147"/>
      <c r="N8" s="5"/>
      <c r="O8" s="3"/>
      <c r="P8" s="3"/>
      <c r="Q8" s="136"/>
    </row>
    <row r="9" spans="1:17" x14ac:dyDescent="0.25">
      <c r="A9" s="212" t="s">
        <v>1</v>
      </c>
      <c r="B9" s="213"/>
      <c r="C9" s="83">
        <v>272114</v>
      </c>
      <c r="D9" s="83">
        <v>64192</v>
      </c>
      <c r="E9" s="83">
        <v>2800</v>
      </c>
      <c r="F9" s="83">
        <v>368369</v>
      </c>
      <c r="G9" s="83">
        <v>56020</v>
      </c>
      <c r="H9" s="83">
        <v>700</v>
      </c>
      <c r="I9" s="86">
        <v>0</v>
      </c>
      <c r="J9" s="86">
        <v>10728</v>
      </c>
      <c r="K9" s="84">
        <v>2684</v>
      </c>
      <c r="L9" s="84">
        <v>0</v>
      </c>
      <c r="M9" s="84">
        <v>390</v>
      </c>
      <c r="N9" s="42">
        <f>SUM(C9:M9)</f>
        <v>777997</v>
      </c>
      <c r="O9" s="2"/>
      <c r="P9" s="2"/>
      <c r="Q9" s="139">
        <v>832291</v>
      </c>
    </row>
    <row r="10" spans="1:17" x14ac:dyDescent="0.25">
      <c r="A10" s="257" t="s">
        <v>3</v>
      </c>
      <c r="B10" s="258"/>
      <c r="C10" s="87">
        <v>0</v>
      </c>
      <c r="D10" s="87">
        <v>0</v>
      </c>
      <c r="E10" s="88">
        <v>0</v>
      </c>
      <c r="F10" s="87">
        <v>8429</v>
      </c>
      <c r="G10" s="87">
        <v>0</v>
      </c>
      <c r="H10" s="88">
        <v>0</v>
      </c>
      <c r="I10" s="89">
        <v>56796</v>
      </c>
      <c r="J10" s="89">
        <v>0</v>
      </c>
      <c r="K10" s="88">
        <v>0</v>
      </c>
      <c r="L10" s="88">
        <v>0</v>
      </c>
      <c r="M10" s="88"/>
      <c r="N10" s="42">
        <f>SUM(C10:L10)</f>
        <v>65225</v>
      </c>
      <c r="O10" s="2"/>
      <c r="P10" s="2"/>
      <c r="Q10" s="139">
        <v>61395</v>
      </c>
    </row>
    <row r="11" spans="1:17" x14ac:dyDescent="0.25">
      <c r="A11" s="202" t="s">
        <v>4</v>
      </c>
      <c r="B11" s="203"/>
      <c r="C11" s="87">
        <v>45329</v>
      </c>
      <c r="D11" s="87">
        <v>10693</v>
      </c>
      <c r="E11" s="88">
        <v>50</v>
      </c>
      <c r="F11" s="87">
        <v>14739</v>
      </c>
      <c r="G11" s="87">
        <v>8110</v>
      </c>
      <c r="H11" s="88">
        <v>50</v>
      </c>
      <c r="I11" s="89">
        <v>0</v>
      </c>
      <c r="J11" s="89">
        <v>650</v>
      </c>
      <c r="K11" s="88">
        <v>0</v>
      </c>
      <c r="L11" s="88">
        <v>0</v>
      </c>
      <c r="M11" s="88"/>
      <c r="N11" s="42">
        <f>SUM(C11:L11)</f>
        <v>79621</v>
      </c>
      <c r="O11" s="2"/>
      <c r="P11" s="2"/>
      <c r="Q11" s="139">
        <v>85819</v>
      </c>
    </row>
    <row r="12" spans="1:17" x14ac:dyDescent="0.25">
      <c r="A12" s="254" t="s">
        <v>5</v>
      </c>
      <c r="B12" s="255"/>
      <c r="C12" s="87">
        <v>61047</v>
      </c>
      <c r="D12" s="87">
        <v>14401</v>
      </c>
      <c r="E12" s="88">
        <v>90</v>
      </c>
      <c r="F12" s="87">
        <v>9602</v>
      </c>
      <c r="G12" s="87">
        <v>36860</v>
      </c>
      <c r="H12" s="88">
        <v>0</v>
      </c>
      <c r="I12" s="91">
        <v>0</v>
      </c>
      <c r="J12" s="89">
        <v>700</v>
      </c>
      <c r="K12" s="88">
        <v>0</v>
      </c>
      <c r="L12" s="88">
        <v>0</v>
      </c>
      <c r="M12" s="88"/>
      <c r="N12" s="42">
        <f>SUM(C12:L12)</f>
        <v>122700</v>
      </c>
      <c r="O12" s="2"/>
      <c r="P12" s="2"/>
      <c r="Q12" s="139">
        <v>136654</v>
      </c>
    </row>
    <row r="13" spans="1:17" ht="15.75" thickBot="1" x14ac:dyDescent="0.3">
      <c r="A13" s="234" t="s">
        <v>6</v>
      </c>
      <c r="B13" s="235"/>
      <c r="C13" s="12">
        <v>12960</v>
      </c>
      <c r="D13" s="12">
        <v>3057</v>
      </c>
      <c r="E13" s="13">
        <v>0</v>
      </c>
      <c r="F13" s="13">
        <v>0</v>
      </c>
      <c r="G13" s="13">
        <v>0</v>
      </c>
      <c r="H13" s="13">
        <v>0</v>
      </c>
      <c r="I13" s="14">
        <v>0</v>
      </c>
      <c r="J13" s="13">
        <v>0</v>
      </c>
      <c r="K13" s="13">
        <v>0</v>
      </c>
      <c r="L13" s="13">
        <v>0</v>
      </c>
      <c r="M13" s="13"/>
      <c r="N13" s="82">
        <f>SUM(C13:L13)</f>
        <v>16017</v>
      </c>
      <c r="O13" s="2"/>
      <c r="P13" s="2"/>
      <c r="Q13" s="139">
        <v>10171</v>
      </c>
    </row>
    <row r="14" spans="1:17" ht="16.5" thickTop="1" thickBot="1" x14ac:dyDescent="0.3">
      <c r="A14" s="236" t="s">
        <v>7</v>
      </c>
      <c r="B14" s="237"/>
      <c r="C14" s="50">
        <f t="shared" ref="C14:L14" si="0">SUM(C9:C13)</f>
        <v>391450</v>
      </c>
      <c r="D14" s="51">
        <f t="shared" si="0"/>
        <v>92343</v>
      </c>
      <c r="E14" s="50">
        <f t="shared" si="0"/>
        <v>2940</v>
      </c>
      <c r="F14" s="51">
        <f t="shared" si="0"/>
        <v>401139</v>
      </c>
      <c r="G14" s="50">
        <f t="shared" si="0"/>
        <v>100990</v>
      </c>
      <c r="H14" s="51">
        <f t="shared" si="0"/>
        <v>750</v>
      </c>
      <c r="I14" s="52">
        <f t="shared" si="0"/>
        <v>56796</v>
      </c>
      <c r="J14" s="53">
        <f t="shared" si="0"/>
        <v>12078</v>
      </c>
      <c r="K14" s="54">
        <f t="shared" si="0"/>
        <v>2684</v>
      </c>
      <c r="L14" s="55">
        <f t="shared" si="0"/>
        <v>0</v>
      </c>
      <c r="M14" s="55">
        <f>SUM(M9:M13)</f>
        <v>390</v>
      </c>
      <c r="N14" s="56"/>
      <c r="O14" s="56">
        <f>SUM(N9:N13)</f>
        <v>1061560</v>
      </c>
      <c r="P14" s="134"/>
      <c r="Q14" s="140">
        <v>1126330</v>
      </c>
    </row>
    <row r="15" spans="1:17" ht="15.75" thickBot="1" x14ac:dyDescent="0.3">
      <c r="A15" s="238" t="s">
        <v>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20"/>
      <c r="M15" s="147"/>
      <c r="N15" s="5"/>
      <c r="O15" s="2"/>
      <c r="P15" s="2"/>
      <c r="Q15" s="136"/>
    </row>
    <row r="16" spans="1:17" ht="15.75" thickBot="1" x14ac:dyDescent="0.3">
      <c r="A16" s="239" t="s">
        <v>57</v>
      </c>
      <c r="B16" s="240"/>
      <c r="C16" s="12">
        <v>18374</v>
      </c>
      <c r="D16" s="12">
        <v>4335</v>
      </c>
      <c r="E16" s="13">
        <v>40</v>
      </c>
      <c r="F16" s="12">
        <v>3821</v>
      </c>
      <c r="G16" s="12">
        <v>4000</v>
      </c>
      <c r="H16" s="13">
        <v>100</v>
      </c>
      <c r="I16" s="14">
        <v>0</v>
      </c>
      <c r="J16" s="15">
        <v>0</v>
      </c>
      <c r="K16" s="13">
        <v>0</v>
      </c>
      <c r="L16" s="11">
        <v>0</v>
      </c>
      <c r="M16" s="11"/>
      <c r="N16" s="82">
        <f>SUM(C16:L16)</f>
        <v>30670</v>
      </c>
      <c r="O16" s="2"/>
      <c r="P16" s="2"/>
      <c r="Q16" s="139">
        <v>48812</v>
      </c>
    </row>
    <row r="17" spans="1:17" ht="16.5" thickTop="1" thickBot="1" x14ac:dyDescent="0.3">
      <c r="A17" s="214" t="s">
        <v>7</v>
      </c>
      <c r="B17" s="215"/>
      <c r="C17" s="57">
        <f t="shared" ref="C17:L17" si="1">SUM(C16)</f>
        <v>18374</v>
      </c>
      <c r="D17" s="58">
        <f t="shared" si="1"/>
        <v>4335</v>
      </c>
      <c r="E17" s="59">
        <f t="shared" si="1"/>
        <v>40</v>
      </c>
      <c r="F17" s="58">
        <f t="shared" si="1"/>
        <v>3821</v>
      </c>
      <c r="G17" s="57">
        <f t="shared" si="1"/>
        <v>4000</v>
      </c>
      <c r="H17" s="60">
        <f t="shared" si="1"/>
        <v>100</v>
      </c>
      <c r="I17" s="61">
        <f t="shared" si="1"/>
        <v>0</v>
      </c>
      <c r="J17" s="62">
        <f t="shared" si="1"/>
        <v>0</v>
      </c>
      <c r="K17" s="61">
        <f t="shared" si="1"/>
        <v>0</v>
      </c>
      <c r="L17" s="63">
        <f t="shared" si="1"/>
        <v>0</v>
      </c>
      <c r="M17" s="63"/>
      <c r="N17" s="64"/>
      <c r="O17" s="56">
        <f>SUM(C17:N17)</f>
        <v>30670</v>
      </c>
      <c r="P17" s="134"/>
      <c r="Q17" s="140">
        <v>48812</v>
      </c>
    </row>
    <row r="18" spans="1:17" x14ac:dyDescent="0.25">
      <c r="A18" s="241" t="s">
        <v>9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3"/>
      <c r="M18" s="147"/>
      <c r="N18" s="5"/>
      <c r="O18" s="19"/>
      <c r="P18" s="19"/>
      <c r="Q18" s="136"/>
    </row>
    <row r="19" spans="1:17" ht="15.75" thickBot="1" x14ac:dyDescent="0.3">
      <c r="A19" s="244" t="s">
        <v>10</v>
      </c>
      <c r="B19" s="245"/>
      <c r="C19" s="12">
        <v>11191</v>
      </c>
      <c r="D19" s="12">
        <v>2640</v>
      </c>
      <c r="E19" s="13">
        <v>0</v>
      </c>
      <c r="F19" s="12">
        <v>1635</v>
      </c>
      <c r="G19" s="12">
        <v>345</v>
      </c>
      <c r="H19" s="13">
        <v>0</v>
      </c>
      <c r="I19" s="14">
        <v>0</v>
      </c>
      <c r="J19" s="14">
        <v>0</v>
      </c>
      <c r="K19" s="13">
        <v>0</v>
      </c>
      <c r="L19" s="13">
        <v>0</v>
      </c>
      <c r="M19" s="13"/>
      <c r="N19" s="82">
        <f>SUM(C19:L19)</f>
        <v>15811</v>
      </c>
      <c r="O19" s="20"/>
      <c r="P19" s="20"/>
      <c r="Q19" s="139">
        <v>15824</v>
      </c>
    </row>
    <row r="20" spans="1:17" ht="16.5" thickTop="1" thickBot="1" x14ac:dyDescent="0.3">
      <c r="A20" s="246" t="s">
        <v>7</v>
      </c>
      <c r="B20" s="247"/>
      <c r="C20" s="120">
        <f t="shared" ref="C20:L20" si="2">SUM(C19)</f>
        <v>11191</v>
      </c>
      <c r="D20" s="120">
        <f t="shared" si="2"/>
        <v>2640</v>
      </c>
      <c r="E20" s="121">
        <f t="shared" si="2"/>
        <v>0</v>
      </c>
      <c r="F20" s="120">
        <f t="shared" si="2"/>
        <v>1635</v>
      </c>
      <c r="G20" s="120">
        <f t="shared" si="2"/>
        <v>345</v>
      </c>
      <c r="H20" s="121">
        <f t="shared" si="2"/>
        <v>0</v>
      </c>
      <c r="I20" s="122">
        <f t="shared" si="2"/>
        <v>0</v>
      </c>
      <c r="J20" s="122">
        <f t="shared" si="2"/>
        <v>0</v>
      </c>
      <c r="K20" s="121">
        <f t="shared" si="2"/>
        <v>0</v>
      </c>
      <c r="L20" s="121">
        <f t="shared" si="2"/>
        <v>0</v>
      </c>
      <c r="M20" s="121"/>
      <c r="N20" s="123"/>
      <c r="O20" s="71">
        <f>SUM(C20:N20)</f>
        <v>15811</v>
      </c>
      <c r="P20" s="124"/>
      <c r="Q20" s="140">
        <v>15824</v>
      </c>
    </row>
    <row r="21" spans="1:17" ht="15.75" thickTop="1" x14ac:dyDescent="0.25">
      <c r="A21" s="248" t="s">
        <v>73</v>
      </c>
      <c r="B21" s="249"/>
      <c r="C21" s="130">
        <v>0</v>
      </c>
      <c r="D21" s="130">
        <v>0</v>
      </c>
      <c r="E21" s="131">
        <v>0</v>
      </c>
      <c r="F21" s="130">
        <v>0</v>
      </c>
      <c r="G21" s="130">
        <v>0</v>
      </c>
      <c r="H21" s="131">
        <v>0</v>
      </c>
      <c r="I21" s="131">
        <v>0</v>
      </c>
      <c r="J21" s="131">
        <v>18150</v>
      </c>
      <c r="K21" s="131">
        <v>0</v>
      </c>
      <c r="L21" s="131">
        <v>0</v>
      </c>
      <c r="M21" s="131"/>
      <c r="N21" s="132">
        <f>SUM(C21:L21)</f>
        <v>18150</v>
      </c>
      <c r="O21" s="124"/>
      <c r="P21" s="124"/>
      <c r="Q21" s="136"/>
    </row>
    <row r="22" spans="1:17" ht="15.75" thickBot="1" x14ac:dyDescent="0.3">
      <c r="A22" s="250" t="s">
        <v>70</v>
      </c>
      <c r="B22" s="251"/>
      <c r="C22" s="126">
        <v>0</v>
      </c>
      <c r="D22" s="126">
        <v>0</v>
      </c>
      <c r="E22" s="127">
        <v>0</v>
      </c>
      <c r="F22" s="128">
        <v>0</v>
      </c>
      <c r="G22" s="128">
        <v>0</v>
      </c>
      <c r="H22" s="127">
        <v>0</v>
      </c>
      <c r="I22" s="152">
        <v>0</v>
      </c>
      <c r="J22" s="152">
        <v>1407</v>
      </c>
      <c r="K22" s="127">
        <v>0</v>
      </c>
      <c r="L22" s="127">
        <v>0</v>
      </c>
      <c r="M22" s="127"/>
      <c r="N22" s="129">
        <f>SUM(C22:L22)</f>
        <v>1407</v>
      </c>
      <c r="O22" s="124"/>
      <c r="P22" s="124"/>
      <c r="Q22" s="137"/>
    </row>
    <row r="23" spans="1:17" x14ac:dyDescent="0.25">
      <c r="A23" s="252" t="s">
        <v>11</v>
      </c>
      <c r="B23" s="253"/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938768</v>
      </c>
      <c r="K23" s="102">
        <v>0</v>
      </c>
      <c r="L23" s="102">
        <v>0</v>
      </c>
      <c r="M23" s="102"/>
      <c r="N23" s="42">
        <f>SUM(C23:M23)</f>
        <v>938768</v>
      </c>
      <c r="O23" s="228" t="s">
        <v>11</v>
      </c>
      <c r="P23" s="229"/>
      <c r="Q23" s="139">
        <v>498364</v>
      </c>
    </row>
    <row r="24" spans="1:17" x14ac:dyDescent="0.25">
      <c r="A24" s="230" t="s">
        <v>69</v>
      </c>
      <c r="B24" s="231"/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89">
        <v>222060</v>
      </c>
      <c r="K24" s="88">
        <v>0</v>
      </c>
      <c r="L24" s="88">
        <v>0</v>
      </c>
      <c r="M24" s="88"/>
      <c r="N24" s="42">
        <f t="shared" ref="N24:N29" si="3">SUM(C24:L24)</f>
        <v>222060</v>
      </c>
      <c r="O24" s="228" t="s">
        <v>75</v>
      </c>
      <c r="P24" s="229"/>
      <c r="Q24" s="139">
        <v>285533</v>
      </c>
    </row>
    <row r="25" spans="1:17" x14ac:dyDescent="0.25">
      <c r="A25" s="226" t="s">
        <v>12</v>
      </c>
      <c r="B25" s="227"/>
      <c r="C25" s="102">
        <v>0</v>
      </c>
      <c r="D25" s="102">
        <v>0</v>
      </c>
      <c r="E25" s="102">
        <v>0</v>
      </c>
      <c r="F25" s="102">
        <v>458</v>
      </c>
      <c r="G25" s="102">
        <v>0</v>
      </c>
      <c r="H25" s="102">
        <v>0</v>
      </c>
      <c r="I25" s="102">
        <v>0</v>
      </c>
      <c r="J25" s="89">
        <v>0</v>
      </c>
      <c r="K25" s="88">
        <v>0</v>
      </c>
      <c r="L25" s="88">
        <v>0</v>
      </c>
      <c r="M25" s="88"/>
      <c r="N25" s="42">
        <f t="shared" si="3"/>
        <v>458</v>
      </c>
      <c r="O25" s="228" t="s">
        <v>76</v>
      </c>
      <c r="P25" s="229"/>
      <c r="Q25" s="139">
        <v>4175</v>
      </c>
    </row>
    <row r="26" spans="1:17" x14ac:dyDescent="0.25">
      <c r="A26" s="226" t="s">
        <v>58</v>
      </c>
      <c r="B26" s="227"/>
      <c r="C26" s="102">
        <v>0</v>
      </c>
      <c r="D26" s="102">
        <v>0</v>
      </c>
      <c r="E26" s="102">
        <v>0</v>
      </c>
      <c r="F26" s="102">
        <v>3500</v>
      </c>
      <c r="G26" s="102">
        <v>0</v>
      </c>
      <c r="H26" s="102">
        <v>0</v>
      </c>
      <c r="I26" s="102">
        <v>0</v>
      </c>
      <c r="J26" s="89">
        <v>0</v>
      </c>
      <c r="K26" s="88">
        <v>0</v>
      </c>
      <c r="L26" s="88">
        <v>0</v>
      </c>
      <c r="M26" s="88"/>
      <c r="N26" s="42">
        <f t="shared" si="3"/>
        <v>3500</v>
      </c>
      <c r="O26" s="228" t="s">
        <v>12</v>
      </c>
      <c r="P26" s="229"/>
      <c r="Q26" s="139">
        <v>3087</v>
      </c>
    </row>
    <row r="27" spans="1:17" x14ac:dyDescent="0.25">
      <c r="A27" s="226" t="s">
        <v>71</v>
      </c>
      <c r="B27" s="227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89">
        <v>611</v>
      </c>
      <c r="K27" s="88">
        <v>0</v>
      </c>
      <c r="L27" s="88">
        <v>0</v>
      </c>
      <c r="M27" s="88"/>
      <c r="N27" s="42">
        <f>SUM(C27:L27)</f>
        <v>611</v>
      </c>
      <c r="O27" s="228" t="s">
        <v>58</v>
      </c>
      <c r="P27" s="229"/>
      <c r="Q27" s="139">
        <v>64534</v>
      </c>
    </row>
    <row r="28" spans="1:17" x14ac:dyDescent="0.25">
      <c r="A28" s="230" t="s">
        <v>13</v>
      </c>
      <c r="B28" s="231"/>
      <c r="C28" s="102">
        <v>1140</v>
      </c>
      <c r="D28" s="102">
        <v>269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89">
        <v>0</v>
      </c>
      <c r="K28" s="87">
        <v>62607</v>
      </c>
      <c r="L28" s="88">
        <v>0</v>
      </c>
      <c r="M28" s="88"/>
      <c r="N28" s="42">
        <f>SUM(C28:M28)</f>
        <v>64016</v>
      </c>
      <c r="O28" s="228" t="s">
        <v>13</v>
      </c>
      <c r="P28" s="229"/>
      <c r="Q28" s="139">
        <v>566384</v>
      </c>
    </row>
    <row r="29" spans="1:17" ht="15.75" thickBot="1" x14ac:dyDescent="0.3">
      <c r="A29" s="232" t="s">
        <v>14</v>
      </c>
      <c r="B29" s="233"/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56">
        <v>878107</v>
      </c>
      <c r="K29" s="13">
        <v>0</v>
      </c>
      <c r="L29" s="13">
        <v>0</v>
      </c>
      <c r="M29" s="13"/>
      <c r="N29" s="82">
        <f t="shared" si="3"/>
        <v>878107</v>
      </c>
      <c r="O29" s="228" t="s">
        <v>14</v>
      </c>
      <c r="P29" s="229"/>
      <c r="Q29" s="139">
        <v>2239336</v>
      </c>
    </row>
    <row r="30" spans="1:17" ht="16.5" thickTop="1" thickBot="1" x14ac:dyDescent="0.3">
      <c r="A30" s="214" t="s">
        <v>7</v>
      </c>
      <c r="B30" s="215"/>
      <c r="C30" s="65">
        <f t="shared" ref="C30:L30" si="4">SUM(C21:C29)</f>
        <v>1140</v>
      </c>
      <c r="D30" s="65">
        <f t="shared" si="4"/>
        <v>269</v>
      </c>
      <c r="E30" s="65">
        <f t="shared" si="4"/>
        <v>0</v>
      </c>
      <c r="F30" s="65">
        <f t="shared" si="4"/>
        <v>3958</v>
      </c>
      <c r="G30" s="65">
        <f t="shared" si="4"/>
        <v>0</v>
      </c>
      <c r="H30" s="65">
        <f t="shared" si="4"/>
        <v>0</v>
      </c>
      <c r="I30" s="65">
        <f t="shared" si="4"/>
        <v>0</v>
      </c>
      <c r="J30" s="65">
        <f t="shared" si="4"/>
        <v>2059103</v>
      </c>
      <c r="K30" s="65">
        <f t="shared" si="4"/>
        <v>62607</v>
      </c>
      <c r="L30" s="65">
        <f t="shared" si="4"/>
        <v>0</v>
      </c>
      <c r="M30" s="65"/>
      <c r="N30" s="70"/>
      <c r="O30" s="56">
        <f>SUM(N21:N29)</f>
        <v>2127077</v>
      </c>
      <c r="P30" s="134"/>
      <c r="Q30" s="140">
        <v>3661413</v>
      </c>
    </row>
    <row r="31" spans="1:17" ht="15.75" thickBot="1" x14ac:dyDescent="0.3">
      <c r="A31" s="216" t="s">
        <v>15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21"/>
      <c r="M31" s="153"/>
      <c r="N31" s="5"/>
      <c r="Q31" s="136"/>
    </row>
    <row r="32" spans="1:17" x14ac:dyDescent="0.25">
      <c r="A32" s="212" t="s">
        <v>16</v>
      </c>
      <c r="B32" s="213"/>
      <c r="C32" s="83">
        <v>91140</v>
      </c>
      <c r="D32" s="83">
        <v>21500</v>
      </c>
      <c r="E32" s="83">
        <v>0</v>
      </c>
      <c r="F32" s="83">
        <v>75870</v>
      </c>
      <c r="G32" s="83">
        <v>69000</v>
      </c>
      <c r="H32" s="84">
        <v>0</v>
      </c>
      <c r="I32" s="84">
        <v>0</v>
      </c>
      <c r="J32" s="86">
        <v>33029</v>
      </c>
      <c r="K32" s="84">
        <v>0</v>
      </c>
      <c r="L32" s="115">
        <v>0</v>
      </c>
      <c r="M32" s="115"/>
      <c r="N32" s="43">
        <f>SUM(C32:L32)</f>
        <v>290539</v>
      </c>
      <c r="O32" s="2"/>
      <c r="P32" s="2"/>
      <c r="Q32" s="139">
        <v>224355</v>
      </c>
    </row>
    <row r="33" spans="1:17" x14ac:dyDescent="0.25">
      <c r="A33" s="222" t="s">
        <v>17</v>
      </c>
      <c r="B33" s="223"/>
      <c r="C33" s="87">
        <v>0</v>
      </c>
      <c r="D33" s="87">
        <v>0</v>
      </c>
      <c r="E33" s="88">
        <v>0</v>
      </c>
      <c r="F33" s="87">
        <v>25233</v>
      </c>
      <c r="G33" s="87">
        <v>0</v>
      </c>
      <c r="H33" s="88">
        <v>0</v>
      </c>
      <c r="I33" s="91">
        <v>0</v>
      </c>
      <c r="J33" s="89">
        <v>0</v>
      </c>
      <c r="K33" s="88">
        <v>0</v>
      </c>
      <c r="L33" s="88">
        <v>0</v>
      </c>
      <c r="M33" s="88"/>
      <c r="N33" s="42">
        <f>SUM(C33:L33)</f>
        <v>25233</v>
      </c>
      <c r="O33" s="2"/>
      <c r="P33" s="2"/>
      <c r="Q33" s="139">
        <v>22055</v>
      </c>
    </row>
    <row r="34" spans="1:17" ht="15.75" thickBot="1" x14ac:dyDescent="0.3">
      <c r="A34" s="224" t="s">
        <v>66</v>
      </c>
      <c r="B34" s="225"/>
      <c r="C34" s="12">
        <v>0</v>
      </c>
      <c r="D34" s="12">
        <v>0</v>
      </c>
      <c r="E34" s="13">
        <v>0</v>
      </c>
      <c r="F34" s="12">
        <v>4448</v>
      </c>
      <c r="G34" s="12">
        <v>0</v>
      </c>
      <c r="H34" s="13">
        <v>0</v>
      </c>
      <c r="I34" s="14">
        <v>0</v>
      </c>
      <c r="J34" s="15">
        <v>0</v>
      </c>
      <c r="K34" s="13">
        <v>0</v>
      </c>
      <c r="L34" s="14">
        <v>0</v>
      </c>
      <c r="M34" s="14"/>
      <c r="N34" s="81">
        <f>SUM(C34:L34)</f>
        <v>4448</v>
      </c>
      <c r="O34" s="2"/>
      <c r="P34" s="2"/>
      <c r="Q34" s="139">
        <v>3557</v>
      </c>
    </row>
    <row r="35" spans="1:17" ht="16.5" thickTop="1" thickBot="1" x14ac:dyDescent="0.3">
      <c r="A35" s="214" t="s">
        <v>7</v>
      </c>
      <c r="B35" s="215"/>
      <c r="C35" s="65">
        <f t="shared" ref="C35:L35" si="5">SUM(C32:C34)</f>
        <v>91140</v>
      </c>
      <c r="D35" s="66">
        <f t="shared" si="5"/>
        <v>21500</v>
      </c>
      <c r="E35" s="65">
        <f t="shared" si="5"/>
        <v>0</v>
      </c>
      <c r="F35" s="66">
        <f t="shared" si="5"/>
        <v>105551</v>
      </c>
      <c r="G35" s="65">
        <f t="shared" si="5"/>
        <v>69000</v>
      </c>
      <c r="H35" s="67">
        <f t="shared" si="5"/>
        <v>0</v>
      </c>
      <c r="I35" s="68">
        <f t="shared" si="5"/>
        <v>0</v>
      </c>
      <c r="J35" s="64">
        <f t="shared" si="5"/>
        <v>33029</v>
      </c>
      <c r="K35" s="68">
        <f t="shared" si="5"/>
        <v>0</v>
      </c>
      <c r="L35" s="69">
        <f t="shared" si="5"/>
        <v>0</v>
      </c>
      <c r="M35" s="69"/>
      <c r="N35" s="70"/>
      <c r="O35" s="56">
        <f>SUM(N32:N34)</f>
        <v>320220</v>
      </c>
      <c r="P35" s="134"/>
      <c r="Q35" s="140">
        <v>250394</v>
      </c>
    </row>
    <row r="36" spans="1:17" ht="15.75" thickBot="1" x14ac:dyDescent="0.3">
      <c r="A36" s="216" t="s">
        <v>18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154"/>
      <c r="N36" s="8"/>
      <c r="Q36" s="136"/>
    </row>
    <row r="37" spans="1:17" x14ac:dyDescent="0.25">
      <c r="A37" s="212" t="s">
        <v>67</v>
      </c>
      <c r="B37" s="213"/>
      <c r="C37" s="76">
        <v>6480</v>
      </c>
      <c r="D37" s="77">
        <v>1529</v>
      </c>
      <c r="E37" s="77">
        <v>90</v>
      </c>
      <c r="F37" s="77">
        <v>530</v>
      </c>
      <c r="G37" s="76">
        <v>1310</v>
      </c>
      <c r="H37" s="77">
        <v>0</v>
      </c>
      <c r="I37" s="78">
        <v>0</v>
      </c>
      <c r="J37" s="78">
        <v>0</v>
      </c>
      <c r="K37" s="78">
        <v>0</v>
      </c>
      <c r="L37" s="80">
        <v>0</v>
      </c>
      <c r="M37" s="80"/>
      <c r="N37" s="43">
        <f>SUM(C37:L37)</f>
        <v>9939</v>
      </c>
      <c r="O37" s="2"/>
      <c r="P37" s="2"/>
      <c r="Q37" s="139">
        <v>12847</v>
      </c>
    </row>
    <row r="38" spans="1:17" ht="15.75" thickBot="1" x14ac:dyDescent="0.3">
      <c r="A38" s="206" t="s">
        <v>19</v>
      </c>
      <c r="B38" s="207"/>
      <c r="C38" s="73">
        <v>3240</v>
      </c>
      <c r="D38" s="74">
        <v>764</v>
      </c>
      <c r="E38" s="74">
        <v>96</v>
      </c>
      <c r="F38" s="74">
        <v>1954</v>
      </c>
      <c r="G38" s="73">
        <v>1030</v>
      </c>
      <c r="H38" s="74">
        <v>50</v>
      </c>
      <c r="I38" s="74">
        <v>0</v>
      </c>
      <c r="J38" s="75">
        <v>0</v>
      </c>
      <c r="K38" s="74">
        <v>0</v>
      </c>
      <c r="L38" s="74">
        <v>0</v>
      </c>
      <c r="M38" s="74"/>
      <c r="N38" s="79">
        <f>SUM(C38:L38)</f>
        <v>7134</v>
      </c>
      <c r="O38" s="2"/>
      <c r="P38" s="2"/>
      <c r="Q38" s="139">
        <v>7491</v>
      </c>
    </row>
    <row r="39" spans="1:17" ht="16.5" thickTop="1" thickBot="1" x14ac:dyDescent="0.3">
      <c r="A39" s="183" t="s">
        <v>20</v>
      </c>
      <c r="B39" s="184"/>
      <c r="C39" s="65">
        <f t="shared" ref="C39:L39" si="6">SUM(C37:C38)</f>
        <v>9720</v>
      </c>
      <c r="D39" s="66">
        <f t="shared" si="6"/>
        <v>2293</v>
      </c>
      <c r="E39" s="72">
        <f t="shared" si="6"/>
        <v>186</v>
      </c>
      <c r="F39" s="66">
        <f t="shared" si="6"/>
        <v>2484</v>
      </c>
      <c r="G39" s="65">
        <f t="shared" si="6"/>
        <v>2340</v>
      </c>
      <c r="H39" s="67">
        <f t="shared" si="6"/>
        <v>50</v>
      </c>
      <c r="I39" s="68">
        <f t="shared" si="6"/>
        <v>0</v>
      </c>
      <c r="J39" s="70">
        <f t="shared" si="6"/>
        <v>0</v>
      </c>
      <c r="K39" s="59">
        <f t="shared" si="6"/>
        <v>0</v>
      </c>
      <c r="L39" s="69">
        <f t="shared" si="6"/>
        <v>0</v>
      </c>
      <c r="M39" s="69"/>
      <c r="N39" s="70"/>
      <c r="O39" s="56">
        <f>SUM(C39:N39)</f>
        <v>17073</v>
      </c>
      <c r="P39" s="134"/>
      <c r="Q39" s="140">
        <v>20338</v>
      </c>
    </row>
    <row r="40" spans="1:17" ht="15.75" thickBot="1" x14ac:dyDescent="0.3">
      <c r="A40" s="218" t="s">
        <v>21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20"/>
      <c r="M40" s="147"/>
      <c r="N40" s="2"/>
      <c r="Q40" s="136"/>
    </row>
    <row r="41" spans="1:17" x14ac:dyDescent="0.25">
      <c r="A41" s="212" t="s">
        <v>68</v>
      </c>
      <c r="B41" s="213"/>
      <c r="C41" s="83">
        <v>5292</v>
      </c>
      <c r="D41" s="83">
        <v>1248</v>
      </c>
      <c r="E41" s="84">
        <v>37</v>
      </c>
      <c r="F41" s="83">
        <v>680</v>
      </c>
      <c r="G41" s="83">
        <v>1290</v>
      </c>
      <c r="H41" s="84">
        <v>600</v>
      </c>
      <c r="I41" s="85">
        <v>0</v>
      </c>
      <c r="J41" s="86">
        <v>1150</v>
      </c>
      <c r="K41" s="84">
        <v>0</v>
      </c>
      <c r="L41" s="84">
        <v>0</v>
      </c>
      <c r="M41" s="84"/>
      <c r="N41" s="42">
        <f>SUM(C41:L41)</f>
        <v>10297</v>
      </c>
      <c r="O41" s="2"/>
      <c r="P41" s="2"/>
      <c r="Q41" s="139">
        <v>12076</v>
      </c>
    </row>
    <row r="42" spans="1:17" x14ac:dyDescent="0.25">
      <c r="A42" s="202" t="s">
        <v>22</v>
      </c>
      <c r="B42" s="203"/>
      <c r="C42" s="87">
        <v>5544</v>
      </c>
      <c r="D42" s="87">
        <v>1308</v>
      </c>
      <c r="E42" s="88">
        <v>30</v>
      </c>
      <c r="F42" s="87">
        <v>2510</v>
      </c>
      <c r="G42" s="87">
        <v>790</v>
      </c>
      <c r="H42" s="87">
        <v>500</v>
      </c>
      <c r="I42" s="88">
        <v>0</v>
      </c>
      <c r="J42" s="89">
        <v>1500</v>
      </c>
      <c r="K42" s="88">
        <v>0</v>
      </c>
      <c r="L42" s="88">
        <v>0</v>
      </c>
      <c r="M42" s="88"/>
      <c r="N42" s="42">
        <f>SUM(C42:L42)</f>
        <v>12182</v>
      </c>
      <c r="O42" s="20"/>
      <c r="P42" s="20"/>
      <c r="Q42" s="139">
        <v>15290</v>
      </c>
    </row>
    <row r="43" spans="1:17" x14ac:dyDescent="0.25">
      <c r="A43" s="202" t="s">
        <v>23</v>
      </c>
      <c r="B43" s="203"/>
      <c r="C43" s="87">
        <v>5292</v>
      </c>
      <c r="D43" s="87">
        <v>1248</v>
      </c>
      <c r="E43" s="88">
        <v>42</v>
      </c>
      <c r="F43" s="87">
        <v>4613</v>
      </c>
      <c r="G43" s="87">
        <v>2237</v>
      </c>
      <c r="H43" s="87">
        <v>715</v>
      </c>
      <c r="I43" s="91">
        <v>0</v>
      </c>
      <c r="J43" s="87">
        <v>1150</v>
      </c>
      <c r="K43" s="88">
        <v>0</v>
      </c>
      <c r="L43" s="88">
        <v>0</v>
      </c>
      <c r="M43" s="88"/>
      <c r="N43" s="42">
        <f>SUM(C43:L43)</f>
        <v>15297</v>
      </c>
      <c r="O43" s="2"/>
      <c r="P43" s="2"/>
      <c r="Q43" s="139">
        <v>14802</v>
      </c>
    </row>
    <row r="44" spans="1:17" ht="15.75" thickBot="1" x14ac:dyDescent="0.3">
      <c r="A44" s="206" t="s">
        <v>24</v>
      </c>
      <c r="B44" s="207"/>
      <c r="C44" s="90">
        <v>42449</v>
      </c>
      <c r="D44" s="73">
        <v>10014</v>
      </c>
      <c r="E44" s="74">
        <v>178</v>
      </c>
      <c r="F44" s="73">
        <v>14645</v>
      </c>
      <c r="G44" s="73">
        <v>12530</v>
      </c>
      <c r="H44" s="73">
        <v>1700</v>
      </c>
      <c r="I44" s="75">
        <v>0</v>
      </c>
      <c r="J44" s="73">
        <v>4980</v>
      </c>
      <c r="K44" s="74">
        <v>0</v>
      </c>
      <c r="L44" s="74">
        <v>0</v>
      </c>
      <c r="M44" s="74"/>
      <c r="N44" s="79">
        <f>SUM(C44:L44)</f>
        <v>86496</v>
      </c>
      <c r="O44" s="20"/>
      <c r="P44" s="20"/>
      <c r="Q44" s="139">
        <v>80717</v>
      </c>
    </row>
    <row r="45" spans="1:17" ht="16.5" thickTop="1" thickBot="1" x14ac:dyDescent="0.3">
      <c r="A45" s="183" t="s">
        <v>25</v>
      </c>
      <c r="B45" s="184"/>
      <c r="C45" s="92">
        <f t="shared" ref="C45:L45" si="7">SUM(C41:C44)</f>
        <v>58577</v>
      </c>
      <c r="D45" s="93">
        <f t="shared" si="7"/>
        <v>13818</v>
      </c>
      <c r="E45" s="94">
        <f t="shared" si="7"/>
        <v>287</v>
      </c>
      <c r="F45" s="93">
        <f t="shared" si="7"/>
        <v>22448</v>
      </c>
      <c r="G45" s="92">
        <f t="shared" si="7"/>
        <v>16847</v>
      </c>
      <c r="H45" s="93">
        <f t="shared" si="7"/>
        <v>3515</v>
      </c>
      <c r="I45" s="95">
        <f t="shared" si="7"/>
        <v>0</v>
      </c>
      <c r="J45" s="96">
        <f t="shared" si="7"/>
        <v>8780</v>
      </c>
      <c r="K45" s="94">
        <f t="shared" si="7"/>
        <v>0</v>
      </c>
      <c r="L45" s="97">
        <f t="shared" si="7"/>
        <v>0</v>
      </c>
      <c r="M45" s="97"/>
      <c r="N45" s="98"/>
      <c r="O45" s="99">
        <f>SUM(C45:N45)</f>
        <v>124272</v>
      </c>
      <c r="P45" s="134"/>
      <c r="Q45" s="140">
        <v>122885</v>
      </c>
    </row>
    <row r="46" spans="1:17" x14ac:dyDescent="0.25">
      <c r="A46" s="212" t="s">
        <v>26</v>
      </c>
      <c r="B46" s="213"/>
      <c r="C46" s="101">
        <v>2268</v>
      </c>
      <c r="D46" s="102">
        <v>535</v>
      </c>
      <c r="E46" s="102">
        <v>0</v>
      </c>
      <c r="F46" s="101">
        <v>70</v>
      </c>
      <c r="G46" s="101">
        <v>135</v>
      </c>
      <c r="H46" s="102">
        <v>81</v>
      </c>
      <c r="I46" s="103">
        <v>0</v>
      </c>
      <c r="J46" s="104">
        <v>0</v>
      </c>
      <c r="K46" s="102">
        <v>0</v>
      </c>
      <c r="L46" s="102">
        <v>0</v>
      </c>
      <c r="M46" s="102"/>
      <c r="N46" s="42">
        <f>SUM(C46:L46)</f>
        <v>3089</v>
      </c>
      <c r="Q46" s="139">
        <v>3040</v>
      </c>
    </row>
    <row r="47" spans="1:17" ht="15.75" thickBot="1" x14ac:dyDescent="0.3">
      <c r="A47" s="196" t="s">
        <v>27</v>
      </c>
      <c r="B47" s="197"/>
      <c r="C47" s="12">
        <v>7654</v>
      </c>
      <c r="D47" s="12">
        <v>1806</v>
      </c>
      <c r="E47" s="13">
        <v>84</v>
      </c>
      <c r="F47" s="12">
        <v>4205</v>
      </c>
      <c r="G47" s="12">
        <v>2735</v>
      </c>
      <c r="H47" s="13">
        <v>80</v>
      </c>
      <c r="I47" s="14">
        <v>0</v>
      </c>
      <c r="J47" s="14">
        <v>1300</v>
      </c>
      <c r="K47" s="13">
        <v>0</v>
      </c>
      <c r="L47" s="13">
        <v>0</v>
      </c>
      <c r="M47" s="13"/>
      <c r="N47" s="82">
        <f>SUM(C47:L47)</f>
        <v>17864</v>
      </c>
      <c r="O47" s="2"/>
      <c r="P47" s="2"/>
      <c r="Q47" s="139">
        <v>13752</v>
      </c>
    </row>
    <row r="48" spans="1:17" ht="16.5" thickTop="1" thickBot="1" x14ac:dyDescent="0.3">
      <c r="A48" s="198" t="s">
        <v>28</v>
      </c>
      <c r="B48" s="199"/>
      <c r="C48" s="92">
        <f t="shared" ref="C48:L48" si="8">SUM(C46:C47)</f>
        <v>9922</v>
      </c>
      <c r="D48" s="93">
        <f t="shared" si="8"/>
        <v>2341</v>
      </c>
      <c r="E48" s="94">
        <f t="shared" si="8"/>
        <v>84</v>
      </c>
      <c r="F48" s="93">
        <f t="shared" si="8"/>
        <v>4275</v>
      </c>
      <c r="G48" s="92">
        <f t="shared" si="8"/>
        <v>2870</v>
      </c>
      <c r="H48" s="93">
        <f t="shared" si="8"/>
        <v>161</v>
      </c>
      <c r="I48" s="95">
        <f t="shared" si="8"/>
        <v>0</v>
      </c>
      <c r="J48" s="96">
        <f t="shared" si="8"/>
        <v>1300</v>
      </c>
      <c r="K48" s="100">
        <f t="shared" si="8"/>
        <v>0</v>
      </c>
      <c r="L48" s="97">
        <f t="shared" si="8"/>
        <v>0</v>
      </c>
      <c r="M48" s="97"/>
      <c r="N48" s="98"/>
      <c r="O48" s="99">
        <f>SUM(C48:N48)</f>
        <v>20953</v>
      </c>
      <c r="P48" s="134"/>
      <c r="Q48" s="140">
        <v>16792</v>
      </c>
    </row>
    <row r="49" spans="1:17" x14ac:dyDescent="0.25">
      <c r="A49" s="200" t="s">
        <v>29</v>
      </c>
      <c r="B49" s="201"/>
      <c r="C49" s="105">
        <v>5935</v>
      </c>
      <c r="D49" s="105">
        <v>1400</v>
      </c>
      <c r="E49" s="106">
        <v>0</v>
      </c>
      <c r="F49" s="105">
        <v>1346</v>
      </c>
      <c r="G49" s="105">
        <v>3890</v>
      </c>
      <c r="H49" s="106">
        <v>1000</v>
      </c>
      <c r="I49" s="106">
        <v>0</v>
      </c>
      <c r="J49" s="107">
        <v>0</v>
      </c>
      <c r="K49" s="106">
        <v>0</v>
      </c>
      <c r="L49" s="106">
        <v>0</v>
      </c>
      <c r="M49" s="106"/>
      <c r="N49" s="42">
        <f t="shared" ref="N49:N54" si="9">SUM(C49:L49)</f>
        <v>13571</v>
      </c>
      <c r="Q49" s="139">
        <v>13380</v>
      </c>
    </row>
    <row r="50" spans="1:17" x14ac:dyDescent="0.25">
      <c r="A50" s="202" t="s">
        <v>30</v>
      </c>
      <c r="B50" s="203"/>
      <c r="C50" s="87">
        <v>7938</v>
      </c>
      <c r="D50" s="87">
        <v>1873</v>
      </c>
      <c r="E50" s="88">
        <v>32</v>
      </c>
      <c r="F50" s="87">
        <v>1988</v>
      </c>
      <c r="G50" s="87">
        <v>3816</v>
      </c>
      <c r="H50" s="88">
        <v>0</v>
      </c>
      <c r="I50" s="88">
        <v>0</v>
      </c>
      <c r="J50" s="89">
        <v>100</v>
      </c>
      <c r="K50" s="88">
        <v>0</v>
      </c>
      <c r="L50" s="88">
        <v>0</v>
      </c>
      <c r="M50" s="88"/>
      <c r="N50" s="42">
        <f t="shared" si="9"/>
        <v>15747</v>
      </c>
      <c r="O50" s="2"/>
      <c r="P50" s="2"/>
      <c r="Q50" s="139">
        <v>18844</v>
      </c>
    </row>
    <row r="51" spans="1:17" x14ac:dyDescent="0.25">
      <c r="A51" s="204" t="s">
        <v>59</v>
      </c>
      <c r="B51" s="205"/>
      <c r="C51" s="101">
        <v>3398</v>
      </c>
      <c r="D51" s="101">
        <v>801</v>
      </c>
      <c r="E51" s="102">
        <v>0</v>
      </c>
      <c r="F51" s="101">
        <v>0</v>
      </c>
      <c r="G51" s="101">
        <v>0</v>
      </c>
      <c r="H51" s="102">
        <v>0</v>
      </c>
      <c r="I51" s="102">
        <v>0</v>
      </c>
      <c r="J51" s="104">
        <v>0</v>
      </c>
      <c r="K51" s="102">
        <v>0</v>
      </c>
      <c r="L51" s="102">
        <v>0</v>
      </c>
      <c r="M51" s="102"/>
      <c r="N51" s="42">
        <f t="shared" si="9"/>
        <v>4199</v>
      </c>
      <c r="O51" s="2"/>
      <c r="P51" s="2"/>
      <c r="Q51" s="139">
        <v>900</v>
      </c>
    </row>
    <row r="52" spans="1:17" x14ac:dyDescent="0.25">
      <c r="A52" s="202" t="s">
        <v>31</v>
      </c>
      <c r="B52" s="203"/>
      <c r="C52" s="87">
        <v>60115</v>
      </c>
      <c r="D52" s="87">
        <v>14181</v>
      </c>
      <c r="E52" s="88">
        <v>550</v>
      </c>
      <c r="F52" s="87">
        <v>44701</v>
      </c>
      <c r="G52" s="87">
        <v>32418</v>
      </c>
      <c r="H52" s="88">
        <v>0</v>
      </c>
      <c r="I52" s="88">
        <v>0</v>
      </c>
      <c r="J52" s="89">
        <v>64326</v>
      </c>
      <c r="K52" s="91">
        <v>0</v>
      </c>
      <c r="L52" s="88">
        <v>0</v>
      </c>
      <c r="M52" s="88"/>
      <c r="N52" s="42">
        <f t="shared" si="9"/>
        <v>216291</v>
      </c>
      <c r="O52" s="2"/>
      <c r="P52" s="2"/>
      <c r="Q52" s="139">
        <v>205948</v>
      </c>
    </row>
    <row r="53" spans="1:17" x14ac:dyDescent="0.25">
      <c r="A53" s="204" t="s">
        <v>32</v>
      </c>
      <c r="B53" s="205"/>
      <c r="C53" s="88">
        <v>100</v>
      </c>
      <c r="D53" s="88">
        <v>24</v>
      </c>
      <c r="E53" s="87">
        <v>200</v>
      </c>
      <c r="F53" s="87">
        <v>31862</v>
      </c>
      <c r="G53" s="87">
        <v>9800</v>
      </c>
      <c r="H53" s="88">
        <v>0</v>
      </c>
      <c r="I53" s="91">
        <v>0</v>
      </c>
      <c r="J53" s="91">
        <v>0</v>
      </c>
      <c r="K53" s="88">
        <v>0</v>
      </c>
      <c r="L53" s="88">
        <v>0</v>
      </c>
      <c r="M53" s="88"/>
      <c r="N53" s="42">
        <f t="shared" si="9"/>
        <v>41986</v>
      </c>
      <c r="O53" s="2"/>
      <c r="P53" s="2"/>
      <c r="Q53" s="139">
        <v>42170</v>
      </c>
    </row>
    <row r="54" spans="1:17" ht="15.75" thickBot="1" x14ac:dyDescent="0.3">
      <c r="A54" s="206" t="s">
        <v>79</v>
      </c>
      <c r="B54" s="207"/>
      <c r="C54" s="73">
        <v>17779</v>
      </c>
      <c r="D54" s="73">
        <v>4194</v>
      </c>
      <c r="E54" s="73">
        <v>0</v>
      </c>
      <c r="F54" s="73">
        <v>1015</v>
      </c>
      <c r="G54" s="73">
        <v>680</v>
      </c>
      <c r="H54" s="74">
        <v>0</v>
      </c>
      <c r="I54" s="74">
        <v>0</v>
      </c>
      <c r="J54" s="108">
        <v>1500</v>
      </c>
      <c r="K54" s="74">
        <v>0</v>
      </c>
      <c r="L54" s="74">
        <v>0</v>
      </c>
      <c r="M54" s="74"/>
      <c r="N54" s="79">
        <f t="shared" si="9"/>
        <v>25168</v>
      </c>
      <c r="O54" s="2"/>
      <c r="P54" s="2"/>
      <c r="Q54" s="139">
        <v>27249</v>
      </c>
    </row>
    <row r="55" spans="1:17" ht="16.5" thickTop="1" thickBot="1" x14ac:dyDescent="0.3">
      <c r="A55" s="183" t="s">
        <v>33</v>
      </c>
      <c r="B55" s="184"/>
      <c r="C55" s="65">
        <f t="shared" ref="C55:L55" si="10">SUM(C49:C54)</f>
        <v>95265</v>
      </c>
      <c r="D55" s="66">
        <f t="shared" si="10"/>
        <v>22473</v>
      </c>
      <c r="E55" s="65">
        <f t="shared" si="10"/>
        <v>782</v>
      </c>
      <c r="F55" s="66">
        <f t="shared" si="10"/>
        <v>80912</v>
      </c>
      <c r="G55" s="65">
        <f t="shared" si="10"/>
        <v>50604</v>
      </c>
      <c r="H55" s="66">
        <f t="shared" si="10"/>
        <v>1000</v>
      </c>
      <c r="I55" s="68">
        <f t="shared" si="10"/>
        <v>0</v>
      </c>
      <c r="J55" s="64">
        <f t="shared" si="10"/>
        <v>65926</v>
      </c>
      <c r="K55" s="68">
        <f t="shared" si="10"/>
        <v>0</v>
      </c>
      <c r="L55" s="69">
        <f t="shared" si="10"/>
        <v>0</v>
      </c>
      <c r="M55" s="69"/>
      <c r="N55" s="70"/>
      <c r="O55" s="56">
        <f>SUM(C55:N55)</f>
        <v>316962</v>
      </c>
      <c r="P55" s="134"/>
      <c r="Q55" s="140">
        <v>308491</v>
      </c>
    </row>
    <row r="56" spans="1:17" ht="15.75" thickBot="1" x14ac:dyDescent="0.3">
      <c r="A56" s="208" t="s">
        <v>34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Q56" s="136"/>
    </row>
    <row r="57" spans="1:17" x14ac:dyDescent="0.25">
      <c r="A57" s="210" t="s">
        <v>61</v>
      </c>
      <c r="B57" s="211"/>
      <c r="C57" s="24">
        <v>166758</v>
      </c>
      <c r="D57" s="24">
        <v>39338</v>
      </c>
      <c r="E57" s="23">
        <v>387</v>
      </c>
      <c r="F57" s="24">
        <v>26929</v>
      </c>
      <c r="G57" s="24">
        <v>43011</v>
      </c>
      <c r="H57" s="23">
        <v>213</v>
      </c>
      <c r="I57" s="25">
        <v>0</v>
      </c>
      <c r="J57" s="22">
        <v>32604</v>
      </c>
      <c r="K57" s="23">
        <v>0</v>
      </c>
      <c r="L57" s="23">
        <v>0</v>
      </c>
      <c r="M57" s="23"/>
      <c r="N57" s="42">
        <f t="shared" ref="N57:N85" si="11">SUM(C57:L57)</f>
        <v>309240</v>
      </c>
      <c r="O57" s="2"/>
      <c r="P57" s="2"/>
      <c r="Q57" s="139">
        <v>291416</v>
      </c>
    </row>
    <row r="58" spans="1:17" ht="15.75" thickBot="1" x14ac:dyDescent="0.3">
      <c r="A58" s="192" t="s">
        <v>35</v>
      </c>
      <c r="B58" s="193"/>
      <c r="C58" s="12">
        <v>19724</v>
      </c>
      <c r="D58" s="12">
        <v>4653</v>
      </c>
      <c r="E58" s="13">
        <v>0</v>
      </c>
      <c r="F58" s="13">
        <v>0</v>
      </c>
      <c r="G58" s="13">
        <v>719</v>
      </c>
      <c r="H58" s="13">
        <v>0</v>
      </c>
      <c r="I58" s="14">
        <v>0</v>
      </c>
      <c r="J58" s="14">
        <v>400</v>
      </c>
      <c r="K58" s="13">
        <v>0</v>
      </c>
      <c r="L58" s="13">
        <v>0</v>
      </c>
      <c r="M58" s="13"/>
      <c r="N58" s="45">
        <f t="shared" si="11"/>
        <v>25496</v>
      </c>
      <c r="O58" s="2"/>
      <c r="P58" s="2"/>
      <c r="Q58" s="139">
        <v>19748</v>
      </c>
    </row>
    <row r="59" spans="1:17" ht="16.5" thickTop="1" thickBot="1" x14ac:dyDescent="0.3">
      <c r="A59" s="181" t="s">
        <v>2</v>
      </c>
      <c r="B59" s="182"/>
      <c r="C59" s="113">
        <f t="shared" ref="C59:M59" si="12">SUM(C57:C58)</f>
        <v>186482</v>
      </c>
      <c r="D59" s="113">
        <f t="shared" si="12"/>
        <v>43991</v>
      </c>
      <c r="E59" s="113">
        <f t="shared" si="12"/>
        <v>387</v>
      </c>
      <c r="F59" s="113">
        <f t="shared" si="12"/>
        <v>26929</v>
      </c>
      <c r="G59" s="113">
        <f t="shared" si="12"/>
        <v>43730</v>
      </c>
      <c r="H59" s="113">
        <f t="shared" si="12"/>
        <v>213</v>
      </c>
      <c r="I59" s="113">
        <f t="shared" si="12"/>
        <v>0</v>
      </c>
      <c r="J59" s="113">
        <f t="shared" si="12"/>
        <v>33004</v>
      </c>
      <c r="K59" s="113">
        <f t="shared" si="12"/>
        <v>0</v>
      </c>
      <c r="L59" s="113">
        <f t="shared" si="12"/>
        <v>0</v>
      </c>
      <c r="M59" s="113">
        <f t="shared" si="12"/>
        <v>0</v>
      </c>
      <c r="N59" s="111">
        <f t="shared" si="11"/>
        <v>334736</v>
      </c>
      <c r="O59" s="2"/>
      <c r="P59" s="2"/>
      <c r="Q59" s="142">
        <v>311164</v>
      </c>
    </row>
    <row r="60" spans="1:17" ht="15.75" thickTop="1" x14ac:dyDescent="0.25">
      <c r="A60" s="190" t="s">
        <v>62</v>
      </c>
      <c r="B60" s="191"/>
      <c r="C60" s="24">
        <v>123657</v>
      </c>
      <c r="D60" s="24">
        <v>29171</v>
      </c>
      <c r="E60" s="23">
        <v>510</v>
      </c>
      <c r="F60" s="24">
        <v>16855</v>
      </c>
      <c r="G60" s="24">
        <v>29632</v>
      </c>
      <c r="H60" s="23">
        <v>250</v>
      </c>
      <c r="I60" s="25">
        <v>0</v>
      </c>
      <c r="J60" s="22">
        <v>1500</v>
      </c>
      <c r="K60" s="23">
        <v>0</v>
      </c>
      <c r="L60" s="23">
        <v>0</v>
      </c>
      <c r="M60" s="23"/>
      <c r="N60" s="42">
        <f t="shared" si="11"/>
        <v>201575</v>
      </c>
      <c r="O60" s="114"/>
      <c r="P60" s="114"/>
      <c r="Q60" s="139">
        <v>200058</v>
      </c>
    </row>
    <row r="61" spans="1:17" ht="15.75" thickBot="1" x14ac:dyDescent="0.3">
      <c r="A61" s="192" t="s">
        <v>35</v>
      </c>
      <c r="B61" s="193"/>
      <c r="C61" s="12">
        <v>19470</v>
      </c>
      <c r="D61" s="12">
        <v>4593</v>
      </c>
      <c r="E61" s="13">
        <v>0</v>
      </c>
      <c r="F61" s="13">
        <v>0</v>
      </c>
      <c r="G61" s="13">
        <v>523</v>
      </c>
      <c r="H61" s="13">
        <v>0</v>
      </c>
      <c r="I61" s="14">
        <v>0</v>
      </c>
      <c r="J61" s="14">
        <v>350</v>
      </c>
      <c r="K61" s="13">
        <v>0</v>
      </c>
      <c r="L61" s="13">
        <v>0</v>
      </c>
      <c r="M61" s="13"/>
      <c r="N61" s="45">
        <f t="shared" si="11"/>
        <v>24936</v>
      </c>
      <c r="O61" s="20"/>
      <c r="P61" s="20"/>
      <c r="Q61" s="139">
        <v>13663</v>
      </c>
    </row>
    <row r="62" spans="1:17" ht="16.5" thickTop="1" thickBot="1" x14ac:dyDescent="0.3">
      <c r="A62" s="181" t="s">
        <v>2</v>
      </c>
      <c r="B62" s="182"/>
      <c r="C62" s="113">
        <f t="shared" ref="C62:M62" si="13">SUM(C60:C61)</f>
        <v>143127</v>
      </c>
      <c r="D62" s="113">
        <f t="shared" si="13"/>
        <v>33764</v>
      </c>
      <c r="E62" s="113">
        <f t="shared" si="13"/>
        <v>510</v>
      </c>
      <c r="F62" s="113">
        <f t="shared" si="13"/>
        <v>16855</v>
      </c>
      <c r="G62" s="113">
        <f t="shared" si="13"/>
        <v>30155</v>
      </c>
      <c r="H62" s="113">
        <f t="shared" si="13"/>
        <v>250</v>
      </c>
      <c r="I62" s="113">
        <f t="shared" si="13"/>
        <v>0</v>
      </c>
      <c r="J62" s="113">
        <f t="shared" si="13"/>
        <v>1850</v>
      </c>
      <c r="K62" s="113">
        <f t="shared" si="13"/>
        <v>0</v>
      </c>
      <c r="L62" s="113">
        <f t="shared" si="13"/>
        <v>0</v>
      </c>
      <c r="M62" s="113">
        <f t="shared" si="13"/>
        <v>0</v>
      </c>
      <c r="N62" s="111">
        <f t="shared" si="11"/>
        <v>226511</v>
      </c>
      <c r="O62" s="20"/>
      <c r="P62" s="20"/>
      <c r="Q62" s="142">
        <v>213721</v>
      </c>
    </row>
    <row r="63" spans="1:17" ht="15.75" thickTop="1" x14ac:dyDescent="0.25">
      <c r="A63" s="190" t="s">
        <v>36</v>
      </c>
      <c r="B63" s="191"/>
      <c r="C63" s="24">
        <v>192024</v>
      </c>
      <c r="D63" s="24">
        <v>45298</v>
      </c>
      <c r="E63" s="24">
        <v>850</v>
      </c>
      <c r="F63" s="24">
        <v>366388</v>
      </c>
      <c r="G63" s="24">
        <v>98675</v>
      </c>
      <c r="H63" s="23">
        <v>710</v>
      </c>
      <c r="I63" s="25">
        <v>0</v>
      </c>
      <c r="J63" s="22">
        <v>42229</v>
      </c>
      <c r="K63" s="23">
        <v>0</v>
      </c>
      <c r="L63" s="23">
        <v>0</v>
      </c>
      <c r="M63" s="23"/>
      <c r="N63" s="42">
        <f t="shared" si="11"/>
        <v>746174</v>
      </c>
      <c r="O63" s="114"/>
      <c r="P63" s="114"/>
      <c r="Q63" s="139">
        <v>617465</v>
      </c>
    </row>
    <row r="64" spans="1:17" x14ac:dyDescent="0.25">
      <c r="A64" s="194" t="s">
        <v>37</v>
      </c>
      <c r="B64" s="195"/>
      <c r="C64" s="16">
        <v>346707</v>
      </c>
      <c r="D64" s="16">
        <v>81788</v>
      </c>
      <c r="E64" s="17">
        <v>0</v>
      </c>
      <c r="F64" s="17">
        <v>3133</v>
      </c>
      <c r="G64" s="17">
        <v>0</v>
      </c>
      <c r="H64" s="17">
        <v>0</v>
      </c>
      <c r="I64" s="18">
        <v>0</v>
      </c>
      <c r="J64" s="18">
        <v>0</v>
      </c>
      <c r="K64" s="17">
        <v>0</v>
      </c>
      <c r="L64" s="17">
        <v>0</v>
      </c>
      <c r="M64" s="17"/>
      <c r="N64" s="42">
        <f t="shared" si="11"/>
        <v>431628</v>
      </c>
      <c r="O64" s="2"/>
      <c r="P64" s="2"/>
      <c r="Q64" s="139">
        <v>425803</v>
      </c>
    </row>
    <row r="65" spans="1:17" ht="15.75" thickBot="1" x14ac:dyDescent="0.3">
      <c r="A65" s="188" t="s">
        <v>38</v>
      </c>
      <c r="B65" s="189"/>
      <c r="C65" s="148">
        <v>0</v>
      </c>
      <c r="D65" s="148">
        <v>0</v>
      </c>
      <c r="E65" s="148">
        <v>0</v>
      </c>
      <c r="F65" s="148">
        <v>0</v>
      </c>
      <c r="G65" s="149">
        <v>3735</v>
      </c>
      <c r="H65" s="148">
        <v>0</v>
      </c>
      <c r="I65" s="148">
        <v>0</v>
      </c>
      <c r="J65" s="18">
        <v>6000</v>
      </c>
      <c r="K65" s="17">
        <v>0</v>
      </c>
      <c r="L65" s="17">
        <v>0</v>
      </c>
      <c r="M65" s="17"/>
      <c r="N65" s="133">
        <f t="shared" si="11"/>
        <v>9735</v>
      </c>
      <c r="O65" s="2"/>
      <c r="P65" s="2"/>
      <c r="Q65" s="139">
        <v>11342</v>
      </c>
    </row>
    <row r="66" spans="1:17" ht="16.5" thickTop="1" thickBot="1" x14ac:dyDescent="0.3">
      <c r="A66" s="181" t="s">
        <v>2</v>
      </c>
      <c r="B66" s="182"/>
      <c r="C66" s="109">
        <f t="shared" ref="C66:M66" si="14">SUM(C63:C65)</f>
        <v>538731</v>
      </c>
      <c r="D66" s="109">
        <f t="shared" si="14"/>
        <v>127086</v>
      </c>
      <c r="E66" s="109">
        <f t="shared" si="14"/>
        <v>850</v>
      </c>
      <c r="F66" s="109">
        <f t="shared" si="14"/>
        <v>369521</v>
      </c>
      <c r="G66" s="109">
        <f t="shared" si="14"/>
        <v>102410</v>
      </c>
      <c r="H66" s="109">
        <f t="shared" si="14"/>
        <v>710</v>
      </c>
      <c r="I66" s="109">
        <f t="shared" si="14"/>
        <v>0</v>
      </c>
      <c r="J66" s="109">
        <f t="shared" si="14"/>
        <v>48229</v>
      </c>
      <c r="K66" s="109">
        <f t="shared" si="14"/>
        <v>0</v>
      </c>
      <c r="L66" s="109">
        <f t="shared" si="14"/>
        <v>0</v>
      </c>
      <c r="M66" s="109">
        <f t="shared" si="14"/>
        <v>0</v>
      </c>
      <c r="N66" s="111">
        <f t="shared" si="11"/>
        <v>1187537</v>
      </c>
      <c r="O66" s="2"/>
      <c r="P66" s="2"/>
      <c r="Q66" s="142">
        <v>1054610</v>
      </c>
    </row>
    <row r="67" spans="1:17" ht="15.75" thickTop="1" x14ac:dyDescent="0.25">
      <c r="A67" s="190" t="s">
        <v>39</v>
      </c>
      <c r="B67" s="191"/>
      <c r="C67" s="16">
        <v>69080</v>
      </c>
      <c r="D67" s="16">
        <v>16296</v>
      </c>
      <c r="E67" s="17">
        <v>390</v>
      </c>
      <c r="F67" s="16">
        <v>18072</v>
      </c>
      <c r="G67" s="16">
        <v>28778</v>
      </c>
      <c r="H67" s="17">
        <v>92</v>
      </c>
      <c r="I67" s="18">
        <v>0</v>
      </c>
      <c r="J67" s="28">
        <v>16218</v>
      </c>
      <c r="K67" s="17">
        <v>0</v>
      </c>
      <c r="L67" s="17">
        <v>0</v>
      </c>
      <c r="M67" s="17"/>
      <c r="N67" s="42">
        <f t="shared" si="11"/>
        <v>148926</v>
      </c>
      <c r="O67" s="114"/>
      <c r="P67" s="114"/>
      <c r="Q67" s="139">
        <v>247337</v>
      </c>
    </row>
    <row r="68" spans="1:17" x14ac:dyDescent="0.25">
      <c r="A68" s="177" t="s">
        <v>40</v>
      </c>
      <c r="B68" s="178"/>
      <c r="C68" s="16">
        <v>5620</v>
      </c>
      <c r="D68" s="17">
        <v>1326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18">
        <v>0</v>
      </c>
      <c r="K68" s="17">
        <v>0</v>
      </c>
      <c r="L68" s="17">
        <v>0</v>
      </c>
      <c r="M68" s="17"/>
      <c r="N68" s="42">
        <f t="shared" si="11"/>
        <v>6946</v>
      </c>
      <c r="O68" s="2"/>
      <c r="P68" s="2"/>
      <c r="Q68" s="139">
        <v>4151</v>
      </c>
    </row>
    <row r="69" spans="1:17" x14ac:dyDescent="0.25">
      <c r="A69" s="177" t="s">
        <v>41</v>
      </c>
      <c r="B69" s="178"/>
      <c r="C69" s="30">
        <v>71787</v>
      </c>
      <c r="D69" s="30">
        <v>16935</v>
      </c>
      <c r="E69" s="31">
        <v>0</v>
      </c>
      <c r="F69" s="30">
        <v>0</v>
      </c>
      <c r="G69" s="31">
        <v>0</v>
      </c>
      <c r="H69" s="31">
        <v>0</v>
      </c>
      <c r="I69" s="32">
        <v>0</v>
      </c>
      <c r="J69" s="32">
        <v>0</v>
      </c>
      <c r="K69" s="31">
        <v>0</v>
      </c>
      <c r="L69" s="31">
        <v>0</v>
      </c>
      <c r="M69" s="31"/>
      <c r="N69" s="42">
        <f t="shared" si="11"/>
        <v>88722</v>
      </c>
      <c r="O69" s="2"/>
      <c r="P69" s="2"/>
      <c r="Q69" s="139">
        <v>83101</v>
      </c>
    </row>
    <row r="70" spans="1:17" x14ac:dyDescent="0.25">
      <c r="A70" s="177" t="s">
        <v>74</v>
      </c>
      <c r="B70" s="178"/>
      <c r="C70" s="16">
        <v>3856</v>
      </c>
      <c r="D70" s="16">
        <v>910</v>
      </c>
      <c r="E70" s="17">
        <v>0</v>
      </c>
      <c r="F70" s="16">
        <v>0</v>
      </c>
      <c r="G70" s="17">
        <v>0</v>
      </c>
      <c r="H70" s="17">
        <v>0</v>
      </c>
      <c r="I70" s="18">
        <v>0</v>
      </c>
      <c r="J70" s="18">
        <v>0</v>
      </c>
      <c r="K70" s="17">
        <v>0</v>
      </c>
      <c r="L70" s="17">
        <v>0</v>
      </c>
      <c r="M70" s="17"/>
      <c r="N70" s="42">
        <f>SUM(C70:L70)</f>
        <v>4766</v>
      </c>
      <c r="O70" s="2"/>
      <c r="P70" s="2"/>
      <c r="Q70" s="139">
        <v>0</v>
      </c>
    </row>
    <row r="71" spans="1:17" x14ac:dyDescent="0.25">
      <c r="A71" s="177" t="s">
        <v>42</v>
      </c>
      <c r="B71" s="178"/>
      <c r="C71" s="16">
        <v>2417</v>
      </c>
      <c r="D71" s="16">
        <v>570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  <c r="J71" s="18">
        <v>0</v>
      </c>
      <c r="K71" s="17">
        <v>0</v>
      </c>
      <c r="L71" s="17">
        <v>0</v>
      </c>
      <c r="M71" s="17"/>
      <c r="N71" s="42">
        <f t="shared" si="11"/>
        <v>2987</v>
      </c>
      <c r="O71" s="2"/>
      <c r="P71" s="2"/>
      <c r="Q71" s="139">
        <v>3128</v>
      </c>
    </row>
    <row r="72" spans="1:17" ht="15.75" thickBot="1" x14ac:dyDescent="0.3">
      <c r="A72" s="188" t="s">
        <v>38</v>
      </c>
      <c r="B72" s="189"/>
      <c r="C72" s="31">
        <v>0</v>
      </c>
      <c r="D72" s="31">
        <v>0</v>
      </c>
      <c r="E72" s="31">
        <v>0</v>
      </c>
      <c r="F72" s="31">
        <v>0</v>
      </c>
      <c r="G72" s="30">
        <v>1200</v>
      </c>
      <c r="H72" s="31">
        <v>0</v>
      </c>
      <c r="I72" s="32">
        <v>0</v>
      </c>
      <c r="J72" s="32">
        <v>565</v>
      </c>
      <c r="K72" s="31">
        <v>0</v>
      </c>
      <c r="L72" s="31">
        <v>0</v>
      </c>
      <c r="M72" s="31"/>
      <c r="N72" s="6">
        <f t="shared" si="11"/>
        <v>1765</v>
      </c>
      <c r="O72" s="20"/>
      <c r="P72" s="20"/>
      <c r="Q72" s="139">
        <v>1928</v>
      </c>
    </row>
    <row r="73" spans="1:17" ht="16.5" thickTop="1" thickBot="1" x14ac:dyDescent="0.3">
      <c r="A73" s="181" t="s">
        <v>2</v>
      </c>
      <c r="B73" s="182"/>
      <c r="C73" s="109">
        <f t="shared" ref="C73:M73" si="15">SUM(C67:C72)</f>
        <v>152760</v>
      </c>
      <c r="D73" s="109">
        <f t="shared" si="15"/>
        <v>36037</v>
      </c>
      <c r="E73" s="109">
        <f t="shared" si="15"/>
        <v>390</v>
      </c>
      <c r="F73" s="109">
        <f t="shared" si="15"/>
        <v>18072</v>
      </c>
      <c r="G73" s="109">
        <f t="shared" si="15"/>
        <v>29978</v>
      </c>
      <c r="H73" s="109">
        <f t="shared" si="15"/>
        <v>92</v>
      </c>
      <c r="I73" s="109">
        <f t="shared" si="15"/>
        <v>0</v>
      </c>
      <c r="J73" s="109">
        <f t="shared" si="15"/>
        <v>16783</v>
      </c>
      <c r="K73" s="109">
        <f t="shared" si="15"/>
        <v>0</v>
      </c>
      <c r="L73" s="109">
        <f t="shared" si="15"/>
        <v>0</v>
      </c>
      <c r="M73" s="109">
        <f t="shared" si="15"/>
        <v>0</v>
      </c>
      <c r="N73" s="111">
        <f t="shared" si="11"/>
        <v>254112</v>
      </c>
      <c r="O73" s="2"/>
      <c r="P73" s="2"/>
      <c r="Q73" s="142">
        <v>339645</v>
      </c>
    </row>
    <row r="74" spans="1:17" ht="15.75" thickTop="1" x14ac:dyDescent="0.25">
      <c r="A74" s="190" t="s">
        <v>43</v>
      </c>
      <c r="B74" s="191"/>
      <c r="C74" s="17">
        <v>0</v>
      </c>
      <c r="D74" s="17">
        <v>0</v>
      </c>
      <c r="E74" s="17">
        <v>50</v>
      </c>
      <c r="F74" s="16">
        <v>1503</v>
      </c>
      <c r="G74" s="16">
        <v>1490</v>
      </c>
      <c r="H74" s="17">
        <v>50</v>
      </c>
      <c r="I74" s="18">
        <v>0</v>
      </c>
      <c r="J74" s="28">
        <v>250</v>
      </c>
      <c r="K74" s="17">
        <v>0</v>
      </c>
      <c r="L74" s="17">
        <v>0</v>
      </c>
      <c r="M74" s="17"/>
      <c r="N74" s="42">
        <f t="shared" si="11"/>
        <v>3343</v>
      </c>
      <c r="O74" s="114"/>
      <c r="P74" s="114"/>
      <c r="Q74" s="139">
        <v>6493</v>
      </c>
    </row>
    <row r="75" spans="1:17" ht="15.75" thickBot="1" x14ac:dyDescent="0.3">
      <c r="A75" s="188" t="s">
        <v>44</v>
      </c>
      <c r="B75" s="189"/>
      <c r="C75" s="30">
        <v>13646</v>
      </c>
      <c r="D75" s="30">
        <v>3219</v>
      </c>
      <c r="E75" s="31">
        <v>0</v>
      </c>
      <c r="F75" s="30">
        <v>0</v>
      </c>
      <c r="G75" s="31">
        <v>0</v>
      </c>
      <c r="H75" s="31">
        <v>0</v>
      </c>
      <c r="I75" s="32">
        <v>0</v>
      </c>
      <c r="J75" s="32">
        <v>0</v>
      </c>
      <c r="K75" s="31">
        <v>0</v>
      </c>
      <c r="L75" s="31">
        <v>0</v>
      </c>
      <c r="M75" s="31"/>
      <c r="N75" s="42">
        <f t="shared" si="11"/>
        <v>16865</v>
      </c>
      <c r="O75" s="2"/>
      <c r="P75" s="2"/>
      <c r="Q75" s="139">
        <v>17648</v>
      </c>
    </row>
    <row r="76" spans="1:17" ht="16.5" thickTop="1" thickBot="1" x14ac:dyDescent="0.3">
      <c r="A76" s="181" t="s">
        <v>2</v>
      </c>
      <c r="B76" s="182"/>
      <c r="C76" s="110">
        <f t="shared" ref="C76:M76" si="16">SUM(C74:C75)</f>
        <v>13646</v>
      </c>
      <c r="D76" s="110">
        <f t="shared" si="16"/>
        <v>3219</v>
      </c>
      <c r="E76" s="110">
        <f t="shared" si="16"/>
        <v>50</v>
      </c>
      <c r="F76" s="110">
        <f t="shared" si="16"/>
        <v>1503</v>
      </c>
      <c r="G76" s="110">
        <f t="shared" si="16"/>
        <v>1490</v>
      </c>
      <c r="H76" s="110">
        <f t="shared" si="16"/>
        <v>50</v>
      </c>
      <c r="I76" s="110">
        <f t="shared" si="16"/>
        <v>0</v>
      </c>
      <c r="J76" s="110">
        <f t="shared" si="16"/>
        <v>250</v>
      </c>
      <c r="K76" s="110">
        <f t="shared" si="16"/>
        <v>0</v>
      </c>
      <c r="L76" s="110">
        <f t="shared" si="16"/>
        <v>0</v>
      </c>
      <c r="M76" s="110">
        <f t="shared" si="16"/>
        <v>0</v>
      </c>
      <c r="N76" s="111">
        <f t="shared" si="11"/>
        <v>20208</v>
      </c>
      <c r="O76" s="36"/>
      <c r="P76" s="36"/>
      <c r="Q76" s="142">
        <v>24141</v>
      </c>
    </row>
    <row r="77" spans="1:17" ht="15.75" thickTop="1" x14ac:dyDescent="0.25">
      <c r="A77" s="190" t="s">
        <v>63</v>
      </c>
      <c r="B77" s="191"/>
      <c r="C77" s="16">
        <v>72630</v>
      </c>
      <c r="D77" s="16">
        <v>17133</v>
      </c>
      <c r="E77" s="17">
        <v>430</v>
      </c>
      <c r="F77" s="16">
        <v>10083</v>
      </c>
      <c r="G77" s="16">
        <v>12605</v>
      </c>
      <c r="H77" s="17">
        <v>125</v>
      </c>
      <c r="I77" s="18">
        <v>0</v>
      </c>
      <c r="J77" s="28">
        <v>8150</v>
      </c>
      <c r="K77" s="17">
        <v>0</v>
      </c>
      <c r="L77" s="17">
        <v>0</v>
      </c>
      <c r="M77" s="17"/>
      <c r="N77" s="42">
        <f t="shared" si="11"/>
        <v>121156</v>
      </c>
      <c r="O77" s="112"/>
      <c r="P77" s="112"/>
      <c r="Q77" s="139">
        <v>119346</v>
      </c>
    </row>
    <row r="78" spans="1:17" x14ac:dyDescent="0.25">
      <c r="A78" s="177" t="s">
        <v>80</v>
      </c>
      <c r="B78" s="178"/>
      <c r="C78" s="16">
        <v>470</v>
      </c>
      <c r="D78" s="16">
        <v>111</v>
      </c>
      <c r="E78" s="17"/>
      <c r="F78" s="16"/>
      <c r="G78" s="16"/>
      <c r="H78" s="17"/>
      <c r="I78" s="18"/>
      <c r="J78" s="28"/>
      <c r="K78" s="17"/>
      <c r="L78" s="17"/>
      <c r="M78" s="17"/>
      <c r="N78" s="42">
        <f>SUM(C78:M78)</f>
        <v>581</v>
      </c>
      <c r="O78" s="112"/>
      <c r="P78" s="112"/>
      <c r="Q78" s="139"/>
    </row>
    <row r="79" spans="1:17" ht="15.75" thickBot="1" x14ac:dyDescent="0.3">
      <c r="A79" s="188" t="s">
        <v>64</v>
      </c>
      <c r="B79" s="189"/>
      <c r="C79" s="30">
        <v>51447</v>
      </c>
      <c r="D79" s="30">
        <v>12136</v>
      </c>
      <c r="E79" s="31">
        <v>0</v>
      </c>
      <c r="F79" s="31">
        <v>0</v>
      </c>
      <c r="G79" s="31">
        <v>0</v>
      </c>
      <c r="H79" s="31">
        <v>0</v>
      </c>
      <c r="I79" s="32">
        <v>0</v>
      </c>
      <c r="J79" s="32">
        <v>0</v>
      </c>
      <c r="K79" s="31">
        <v>0</v>
      </c>
      <c r="L79" s="31">
        <v>0</v>
      </c>
      <c r="M79" s="31"/>
      <c r="N79" s="42">
        <f t="shared" si="11"/>
        <v>63583</v>
      </c>
      <c r="O79" s="2"/>
      <c r="P79" s="2"/>
      <c r="Q79" s="139">
        <v>58915</v>
      </c>
    </row>
    <row r="80" spans="1:17" ht="16.5" thickTop="1" thickBot="1" x14ac:dyDescent="0.3">
      <c r="A80" s="181" t="s">
        <v>2</v>
      </c>
      <c r="B80" s="182"/>
      <c r="C80" s="109">
        <f t="shared" ref="C80:M80" si="17">SUM(C77:C79)</f>
        <v>124547</v>
      </c>
      <c r="D80" s="109">
        <f t="shared" si="17"/>
        <v>29380</v>
      </c>
      <c r="E80" s="109">
        <f t="shared" si="17"/>
        <v>430</v>
      </c>
      <c r="F80" s="109">
        <f t="shared" si="17"/>
        <v>10083</v>
      </c>
      <c r="G80" s="109">
        <f t="shared" si="17"/>
        <v>12605</v>
      </c>
      <c r="H80" s="109">
        <f t="shared" si="17"/>
        <v>125</v>
      </c>
      <c r="I80" s="109">
        <f t="shared" si="17"/>
        <v>0</v>
      </c>
      <c r="J80" s="109">
        <f t="shared" si="17"/>
        <v>8150</v>
      </c>
      <c r="K80" s="109">
        <f t="shared" si="17"/>
        <v>0</v>
      </c>
      <c r="L80" s="109">
        <f t="shared" si="17"/>
        <v>0</v>
      </c>
      <c r="M80" s="109">
        <f t="shared" si="17"/>
        <v>0</v>
      </c>
      <c r="N80" s="111">
        <f t="shared" si="11"/>
        <v>185320</v>
      </c>
      <c r="O80" s="2"/>
      <c r="P80" s="2"/>
      <c r="Q80" s="142">
        <v>178261</v>
      </c>
    </row>
    <row r="81" spans="1:17" ht="15.75" thickTop="1" x14ac:dyDescent="0.25">
      <c r="A81" s="190" t="s">
        <v>45</v>
      </c>
      <c r="B81" s="191"/>
      <c r="C81" s="30">
        <v>19971</v>
      </c>
      <c r="D81" s="30">
        <v>4711</v>
      </c>
      <c r="E81" s="31">
        <v>630</v>
      </c>
      <c r="F81" s="30">
        <v>24765</v>
      </c>
      <c r="G81" s="30">
        <v>7150</v>
      </c>
      <c r="H81" s="31">
        <v>0</v>
      </c>
      <c r="I81" s="32">
        <v>0</v>
      </c>
      <c r="J81" s="32">
        <v>0</v>
      </c>
      <c r="K81" s="31">
        <v>0</v>
      </c>
      <c r="L81" s="41">
        <v>0</v>
      </c>
      <c r="M81" s="41"/>
      <c r="N81" s="143">
        <f t="shared" si="11"/>
        <v>57227</v>
      </c>
      <c r="O81" s="114"/>
      <c r="P81" s="114"/>
      <c r="Q81" s="139">
        <v>55962</v>
      </c>
    </row>
    <row r="82" spans="1:17" x14ac:dyDescent="0.25">
      <c r="A82" s="177" t="s">
        <v>72</v>
      </c>
      <c r="B82" s="178"/>
      <c r="C82" s="30">
        <v>20920</v>
      </c>
      <c r="D82" s="30">
        <v>4935</v>
      </c>
      <c r="E82" s="31"/>
      <c r="F82" s="30"/>
      <c r="G82" s="30"/>
      <c r="H82" s="31"/>
      <c r="I82" s="32"/>
      <c r="J82" s="32"/>
      <c r="K82" s="31"/>
      <c r="L82" s="101"/>
      <c r="M82" s="101"/>
      <c r="N82" s="143">
        <f>SUM(C82:L82)</f>
        <v>25855</v>
      </c>
      <c r="O82" s="114"/>
      <c r="P82" s="114"/>
      <c r="Q82" s="139">
        <v>0</v>
      </c>
    </row>
    <row r="83" spans="1:17" x14ac:dyDescent="0.25">
      <c r="A83" s="177" t="s">
        <v>46</v>
      </c>
      <c r="B83" s="178"/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2">
        <v>0</v>
      </c>
      <c r="J83" s="32">
        <v>0</v>
      </c>
      <c r="K83" s="31">
        <v>0</v>
      </c>
      <c r="L83" s="87">
        <v>128000</v>
      </c>
      <c r="M83" s="87"/>
      <c r="N83" s="143">
        <f t="shared" si="11"/>
        <v>128000</v>
      </c>
      <c r="O83" s="2"/>
      <c r="P83" s="2"/>
      <c r="Q83" s="139">
        <v>123790</v>
      </c>
    </row>
    <row r="84" spans="1:17" x14ac:dyDescent="0.25">
      <c r="A84" s="177" t="s">
        <v>47</v>
      </c>
      <c r="B84" s="178"/>
      <c r="C84" s="30">
        <v>6514</v>
      </c>
      <c r="D84" s="30">
        <v>1537</v>
      </c>
      <c r="E84" s="31">
        <v>40</v>
      </c>
      <c r="F84" s="30">
        <v>6308</v>
      </c>
      <c r="G84" s="30">
        <v>20750</v>
      </c>
      <c r="H84" s="31">
        <v>0</v>
      </c>
      <c r="I84" s="32">
        <v>0</v>
      </c>
      <c r="J84" s="32">
        <v>0</v>
      </c>
      <c r="K84" s="31">
        <v>0</v>
      </c>
      <c r="L84" s="88">
        <v>0</v>
      </c>
      <c r="M84" s="88"/>
      <c r="N84" s="143">
        <f t="shared" si="11"/>
        <v>35149</v>
      </c>
      <c r="O84" s="2"/>
      <c r="P84" s="2"/>
      <c r="Q84" s="139">
        <v>35994</v>
      </c>
    </row>
    <row r="85" spans="1:17" ht="15.75" thickBot="1" x14ac:dyDescent="0.3">
      <c r="A85" s="179" t="s">
        <v>48</v>
      </c>
      <c r="B85" s="180"/>
      <c r="C85" s="118">
        <v>6514</v>
      </c>
      <c r="D85" s="118">
        <v>1537</v>
      </c>
      <c r="E85" s="116">
        <v>50</v>
      </c>
      <c r="F85" s="118">
        <v>1664</v>
      </c>
      <c r="G85" s="118">
        <v>13560</v>
      </c>
      <c r="H85" s="116">
        <v>0</v>
      </c>
      <c r="I85" s="117">
        <v>0</v>
      </c>
      <c r="J85" s="117">
        <v>0</v>
      </c>
      <c r="K85" s="116">
        <v>0</v>
      </c>
      <c r="L85" s="13">
        <v>0</v>
      </c>
      <c r="M85" s="13"/>
      <c r="N85" s="144">
        <f t="shared" si="11"/>
        <v>23325</v>
      </c>
      <c r="O85" s="2"/>
      <c r="P85" s="2"/>
      <c r="Q85" s="139">
        <v>23902</v>
      </c>
    </row>
    <row r="86" spans="1:17" ht="16.5" thickTop="1" thickBot="1" x14ac:dyDescent="0.3">
      <c r="A86" s="181" t="s">
        <v>2</v>
      </c>
      <c r="B86" s="182"/>
      <c r="C86" s="109">
        <f>SUM(C81:C85)</f>
        <v>53919</v>
      </c>
      <c r="D86" s="109">
        <f t="shared" ref="D86:M86" si="18">SUM(D81:D85)</f>
        <v>12720</v>
      </c>
      <c r="E86" s="109">
        <f t="shared" si="18"/>
        <v>720</v>
      </c>
      <c r="F86" s="109">
        <f t="shared" si="18"/>
        <v>32737</v>
      </c>
      <c r="G86" s="109">
        <f t="shared" si="18"/>
        <v>41460</v>
      </c>
      <c r="H86" s="109">
        <f t="shared" si="18"/>
        <v>0</v>
      </c>
      <c r="I86" s="109">
        <f t="shared" si="18"/>
        <v>0</v>
      </c>
      <c r="J86" s="109">
        <f t="shared" si="18"/>
        <v>0</v>
      </c>
      <c r="K86" s="109">
        <f t="shared" si="18"/>
        <v>0</v>
      </c>
      <c r="L86" s="109">
        <f t="shared" si="18"/>
        <v>128000</v>
      </c>
      <c r="M86" s="109">
        <f t="shared" si="18"/>
        <v>0</v>
      </c>
      <c r="N86" s="111">
        <f>SUM(C86:M86)</f>
        <v>269556</v>
      </c>
      <c r="O86" s="2"/>
      <c r="P86" s="2"/>
      <c r="Q86" s="139"/>
    </row>
    <row r="87" spans="1:17" ht="16.5" thickTop="1" thickBot="1" x14ac:dyDescent="0.3">
      <c r="A87" s="183" t="s">
        <v>49</v>
      </c>
      <c r="B87" s="184"/>
      <c r="C87" s="65">
        <f>SUM(C86,C80,C76,C73,C66,C62,C59)</f>
        <v>1213212</v>
      </c>
      <c r="D87" s="65">
        <f t="shared" ref="D87:M87" si="19">SUM(D86,D80,D76,D73,D66,D62,D59)</f>
        <v>286197</v>
      </c>
      <c r="E87" s="65">
        <f t="shared" si="19"/>
        <v>3337</v>
      </c>
      <c r="F87" s="65">
        <f t="shared" si="19"/>
        <v>475700</v>
      </c>
      <c r="G87" s="65">
        <f t="shared" si="19"/>
        <v>261828</v>
      </c>
      <c r="H87" s="65">
        <f t="shared" si="19"/>
        <v>1440</v>
      </c>
      <c r="I87" s="65">
        <f t="shared" si="19"/>
        <v>0</v>
      </c>
      <c r="J87" s="65">
        <f t="shared" si="19"/>
        <v>108266</v>
      </c>
      <c r="K87" s="65">
        <f t="shared" si="19"/>
        <v>0</v>
      </c>
      <c r="L87" s="65">
        <f t="shared" si="19"/>
        <v>128000</v>
      </c>
      <c r="M87" s="65">
        <f t="shared" si="19"/>
        <v>0</v>
      </c>
      <c r="N87" s="70"/>
      <c r="O87" s="56">
        <f>SUM(C87:N87)</f>
        <v>2477980</v>
      </c>
      <c r="P87" s="134"/>
      <c r="Q87" s="140">
        <v>2361190</v>
      </c>
    </row>
    <row r="88" spans="1:17" ht="15.75" thickBot="1" x14ac:dyDescent="0.3">
      <c r="A88" s="26" t="s">
        <v>50</v>
      </c>
      <c r="B88" s="21"/>
      <c r="C88" s="33"/>
      <c r="D88" s="151"/>
      <c r="E88" s="27"/>
      <c r="F88" s="35"/>
      <c r="G88" s="27"/>
      <c r="H88" s="27"/>
      <c r="I88" s="27"/>
      <c r="J88" s="27"/>
      <c r="K88" s="27"/>
      <c r="L88" s="27"/>
      <c r="M88" s="155"/>
      <c r="N88" s="39"/>
      <c r="Q88" s="136"/>
    </row>
    <row r="89" spans="1:17" x14ac:dyDescent="0.25">
      <c r="A89" s="150" t="s">
        <v>51</v>
      </c>
      <c r="B89" s="29"/>
      <c r="C89" s="30">
        <v>26334</v>
      </c>
      <c r="D89" s="30">
        <v>6212</v>
      </c>
      <c r="E89" s="31">
        <v>70</v>
      </c>
      <c r="F89" s="30">
        <v>9504</v>
      </c>
      <c r="G89" s="30">
        <v>4535</v>
      </c>
      <c r="H89" s="31">
        <v>0</v>
      </c>
      <c r="I89" s="32">
        <v>0</v>
      </c>
      <c r="J89" s="34">
        <v>0</v>
      </c>
      <c r="K89" s="31">
        <v>0</v>
      </c>
      <c r="L89" s="115">
        <v>0</v>
      </c>
      <c r="M89" s="115"/>
      <c r="N89" s="44">
        <f>SUM(C89:L89)</f>
        <v>46655</v>
      </c>
      <c r="O89" s="2"/>
      <c r="P89" s="2"/>
      <c r="Q89" s="139">
        <v>43858</v>
      </c>
    </row>
    <row r="90" spans="1:17" x14ac:dyDescent="0.25">
      <c r="A90" s="150" t="s">
        <v>52</v>
      </c>
      <c r="B90" s="29"/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2">
        <v>0</v>
      </c>
      <c r="J90" s="32">
        <v>0</v>
      </c>
      <c r="K90" s="30">
        <v>339900</v>
      </c>
      <c r="L90" s="87">
        <v>0</v>
      </c>
      <c r="M90" s="87"/>
      <c r="N90" s="42">
        <f>SUM(C90:L90)</f>
        <v>339900</v>
      </c>
      <c r="O90" s="2"/>
      <c r="P90" s="2"/>
      <c r="Q90" s="139">
        <v>379052</v>
      </c>
    </row>
    <row r="91" spans="1:17" x14ac:dyDescent="0.25">
      <c r="A91" s="150" t="s">
        <v>53</v>
      </c>
      <c r="B91" s="29"/>
      <c r="C91" s="30">
        <v>20805</v>
      </c>
      <c r="D91" s="30">
        <v>4908</v>
      </c>
      <c r="E91" s="31">
        <v>290</v>
      </c>
      <c r="F91" s="31">
        <v>1050</v>
      </c>
      <c r="G91" s="31">
        <v>380</v>
      </c>
      <c r="H91" s="31">
        <v>0</v>
      </c>
      <c r="I91" s="32">
        <v>0</v>
      </c>
      <c r="J91" s="34">
        <v>600</v>
      </c>
      <c r="K91" s="31">
        <v>0</v>
      </c>
      <c r="L91" s="88">
        <v>0</v>
      </c>
      <c r="M91" s="88"/>
      <c r="N91" s="42">
        <f>SUM(C91:L91)</f>
        <v>28033</v>
      </c>
      <c r="O91" s="20"/>
      <c r="P91" s="20"/>
      <c r="Q91" s="139">
        <v>26952</v>
      </c>
    </row>
    <row r="92" spans="1:17" x14ac:dyDescent="0.25">
      <c r="A92" s="150" t="s">
        <v>54</v>
      </c>
      <c r="B92" s="29"/>
      <c r="C92" s="30">
        <v>117922</v>
      </c>
      <c r="D92" s="30">
        <v>27818</v>
      </c>
      <c r="E92" s="31">
        <v>300</v>
      </c>
      <c r="F92" s="30">
        <v>3795</v>
      </c>
      <c r="G92" s="30">
        <v>2200</v>
      </c>
      <c r="H92" s="31">
        <v>30</v>
      </c>
      <c r="I92" s="32">
        <v>0</v>
      </c>
      <c r="J92" s="32">
        <v>0</v>
      </c>
      <c r="K92" s="30">
        <v>0</v>
      </c>
      <c r="L92" s="88">
        <v>0</v>
      </c>
      <c r="M92" s="88"/>
      <c r="N92" s="42">
        <f>SUM(C92:L92)</f>
        <v>152065</v>
      </c>
      <c r="O92" s="20"/>
      <c r="P92" s="20"/>
      <c r="Q92" s="139">
        <v>136480</v>
      </c>
    </row>
    <row r="93" spans="1:17" ht="15.75" thickBot="1" x14ac:dyDescent="0.3">
      <c r="A93" s="150" t="s">
        <v>55</v>
      </c>
      <c r="B93" s="119"/>
      <c r="C93" s="116">
        <v>0</v>
      </c>
      <c r="D93" s="116">
        <v>0</v>
      </c>
      <c r="E93" s="116">
        <v>0</v>
      </c>
      <c r="F93" s="118">
        <v>15400</v>
      </c>
      <c r="G93" s="116">
        <v>0</v>
      </c>
      <c r="H93" s="116">
        <v>0</v>
      </c>
      <c r="I93" s="117">
        <v>0</v>
      </c>
      <c r="J93" s="117">
        <v>0</v>
      </c>
      <c r="K93" s="118">
        <v>26000</v>
      </c>
      <c r="L93" s="73">
        <v>42000</v>
      </c>
      <c r="M93" s="73"/>
      <c r="N93" s="79">
        <f>SUM(C93:L93)</f>
        <v>83400</v>
      </c>
      <c r="O93" s="2"/>
      <c r="P93" s="2"/>
      <c r="Q93" s="139">
        <v>50939</v>
      </c>
    </row>
    <row r="94" spans="1:17" ht="16.5" thickTop="1" thickBot="1" x14ac:dyDescent="0.3">
      <c r="A94" s="186" t="s">
        <v>89</v>
      </c>
      <c r="B94" s="187"/>
      <c r="C94" s="65">
        <f t="shared" ref="C94:M94" si="20">SUM(C89:C93)</f>
        <v>165061</v>
      </c>
      <c r="D94" s="65">
        <f t="shared" si="20"/>
        <v>38938</v>
      </c>
      <c r="E94" s="65">
        <f t="shared" si="20"/>
        <v>660</v>
      </c>
      <c r="F94" s="65">
        <f t="shared" si="20"/>
        <v>29749</v>
      </c>
      <c r="G94" s="65">
        <f t="shared" si="20"/>
        <v>7115</v>
      </c>
      <c r="H94" s="65">
        <f t="shared" si="20"/>
        <v>30</v>
      </c>
      <c r="I94" s="65">
        <f t="shared" si="20"/>
        <v>0</v>
      </c>
      <c r="J94" s="65">
        <f t="shared" si="20"/>
        <v>600</v>
      </c>
      <c r="K94" s="65">
        <f t="shared" si="20"/>
        <v>365900</v>
      </c>
      <c r="L94" s="65">
        <f t="shared" si="20"/>
        <v>42000</v>
      </c>
      <c r="M94" s="65">
        <f t="shared" si="20"/>
        <v>0</v>
      </c>
      <c r="N94" s="64"/>
      <c r="O94" s="56">
        <f>SUM(C94:N94)</f>
        <v>650053</v>
      </c>
      <c r="P94" s="134"/>
      <c r="Q94" s="140">
        <v>637281</v>
      </c>
    </row>
    <row r="95" spans="1:17" x14ac:dyDescent="0.25">
      <c r="A95" s="46" t="s">
        <v>60</v>
      </c>
      <c r="B95" s="46"/>
      <c r="C95" s="46"/>
      <c r="D95" s="47"/>
      <c r="E95" s="47"/>
      <c r="F95" s="47"/>
      <c r="G95" s="47"/>
      <c r="H95" s="47"/>
      <c r="I95" s="47"/>
      <c r="J95" s="47"/>
      <c r="K95" s="48"/>
      <c r="L95" s="48"/>
      <c r="M95" s="48"/>
      <c r="N95" s="48"/>
      <c r="O95" s="125">
        <v>323474</v>
      </c>
      <c r="P95" s="125"/>
      <c r="Q95" s="141">
        <v>199880</v>
      </c>
    </row>
    <row r="96" spans="1:17" x14ac:dyDescent="0.25">
      <c r="A96" s="185" t="s">
        <v>81</v>
      </c>
      <c r="B96" s="185"/>
      <c r="C96" s="185"/>
      <c r="D96" s="185"/>
      <c r="E96" s="185"/>
      <c r="F96" s="185"/>
      <c r="G96" s="185"/>
      <c r="H96" s="146"/>
      <c r="I96" s="146"/>
      <c r="J96" s="146"/>
      <c r="K96" s="147"/>
      <c r="L96" s="147"/>
      <c r="M96" s="147"/>
      <c r="N96" s="147"/>
      <c r="O96" s="125">
        <v>29278</v>
      </c>
      <c r="P96" s="125"/>
      <c r="Q96" s="141"/>
    </row>
    <row r="97" spans="1:17" x14ac:dyDescent="0.25">
      <c r="A97" s="185" t="s">
        <v>78</v>
      </c>
      <c r="B97" s="185"/>
      <c r="C97" s="185"/>
      <c r="D97" s="185"/>
      <c r="E97" s="146"/>
      <c r="F97" s="146"/>
      <c r="G97" s="146"/>
      <c r="H97" s="146"/>
      <c r="I97" s="146"/>
      <c r="J97" s="146"/>
      <c r="K97" s="147"/>
      <c r="L97" s="147"/>
      <c r="M97" s="147"/>
      <c r="N97" s="147"/>
      <c r="O97" s="125">
        <v>7105</v>
      </c>
      <c r="P97" s="125"/>
      <c r="Q97" s="141"/>
    </row>
    <row r="98" spans="1:17" ht="16.5" thickBot="1" x14ac:dyDescent="0.3">
      <c r="A98" s="49" t="s">
        <v>56</v>
      </c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7"/>
      <c r="O98" s="40">
        <f>SUM(O14,O17,O20,O30,O35,O39,O45,O48,O55,O87,O94,O95,O97,O96)</f>
        <v>7522488</v>
      </c>
      <c r="P98" s="135"/>
      <c r="Q98" s="138">
        <v>8769630</v>
      </c>
    </row>
    <row r="102" spans="1:17" x14ac:dyDescent="0.25">
      <c r="A102" s="175" t="s">
        <v>82</v>
      </c>
      <c r="B102" s="175"/>
      <c r="C102" s="175"/>
      <c r="D102" s="175"/>
      <c r="E102" s="175"/>
      <c r="F102" s="175"/>
      <c r="G102" s="175"/>
    </row>
    <row r="103" spans="1:17" x14ac:dyDescent="0.25">
      <c r="A103" s="176" t="s">
        <v>83</v>
      </c>
      <c r="B103" s="176"/>
    </row>
  </sheetData>
  <mergeCells count="98">
    <mergeCell ref="A12:B12"/>
    <mergeCell ref="D6:J6"/>
    <mergeCell ref="A8:L8"/>
    <mergeCell ref="A9:B9"/>
    <mergeCell ref="A10:B10"/>
    <mergeCell ref="A11:B11"/>
    <mergeCell ref="O23:P23"/>
    <mergeCell ref="A13:B13"/>
    <mergeCell ref="A14:B14"/>
    <mergeCell ref="A15:L15"/>
    <mergeCell ref="A16:B16"/>
    <mergeCell ref="A17:B17"/>
    <mergeCell ref="A18:L18"/>
    <mergeCell ref="A19:B19"/>
    <mergeCell ref="A20:B20"/>
    <mergeCell ref="A21:B21"/>
    <mergeCell ref="A22:B22"/>
    <mergeCell ref="A23:B23"/>
    <mergeCell ref="A24:B24"/>
    <mergeCell ref="O24:P24"/>
    <mergeCell ref="A25:B25"/>
    <mergeCell ref="O25:P25"/>
    <mergeCell ref="A26:B26"/>
    <mergeCell ref="O26:P26"/>
    <mergeCell ref="A27:B27"/>
    <mergeCell ref="O27:P27"/>
    <mergeCell ref="A28:B28"/>
    <mergeCell ref="O28:P28"/>
    <mergeCell ref="A29:B29"/>
    <mergeCell ref="O29:P29"/>
    <mergeCell ref="A30:B30"/>
    <mergeCell ref="A31:L31"/>
    <mergeCell ref="A32:B32"/>
    <mergeCell ref="A33:B33"/>
    <mergeCell ref="A34:B34"/>
    <mergeCell ref="A46:B46"/>
    <mergeCell ref="A35:B35"/>
    <mergeCell ref="A36:L36"/>
    <mergeCell ref="A37:B37"/>
    <mergeCell ref="A38:B38"/>
    <mergeCell ref="A39:B39"/>
    <mergeCell ref="A40:L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N56"/>
    <mergeCell ref="A57:B57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82:B82"/>
    <mergeCell ref="A83:B83"/>
    <mergeCell ref="A71:B71"/>
    <mergeCell ref="A72:B72"/>
    <mergeCell ref="A73:B73"/>
    <mergeCell ref="A74:B74"/>
    <mergeCell ref="A75:B75"/>
    <mergeCell ref="A76:B76"/>
    <mergeCell ref="A78:B78"/>
    <mergeCell ref="A77:B77"/>
    <mergeCell ref="A79:B79"/>
    <mergeCell ref="A80:B80"/>
    <mergeCell ref="A81:B81"/>
    <mergeCell ref="A102:G102"/>
    <mergeCell ref="A103:B103"/>
    <mergeCell ref="A84:B84"/>
    <mergeCell ref="A85:B85"/>
    <mergeCell ref="A86:B86"/>
    <mergeCell ref="A87:B87"/>
    <mergeCell ref="A97:D97"/>
    <mergeCell ref="A96:G96"/>
    <mergeCell ref="A94:B94"/>
    <mergeCell ref="N1:O1"/>
    <mergeCell ref="N3:O3"/>
    <mergeCell ref="N4:O4"/>
    <mergeCell ref="N5:O5"/>
    <mergeCell ref="N2:O2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tabSelected="1" topLeftCell="A5" workbookViewId="0">
      <selection activeCell="T29" sqref="T29"/>
    </sheetView>
  </sheetViews>
  <sheetFormatPr defaultRowHeight="15" x14ac:dyDescent="0.25"/>
  <cols>
    <col min="15" max="15" width="12.5703125" customWidth="1"/>
  </cols>
  <sheetData>
    <row r="1" spans="1:16" x14ac:dyDescent="0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73" t="s">
        <v>84</v>
      </c>
      <c r="O1" s="173"/>
      <c r="P1" s="162"/>
    </row>
    <row r="2" spans="1:16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58"/>
      <c r="L2" s="158"/>
      <c r="M2" s="158"/>
      <c r="N2" s="174" t="s">
        <v>85</v>
      </c>
      <c r="O2" s="174"/>
      <c r="P2" s="162"/>
    </row>
    <row r="3" spans="1:16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58"/>
      <c r="L3" s="158"/>
      <c r="M3" s="158"/>
      <c r="N3" s="173" t="s">
        <v>86</v>
      </c>
      <c r="O3" s="173"/>
      <c r="P3" s="162"/>
    </row>
    <row r="4" spans="1:16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58"/>
      <c r="L4" s="158"/>
      <c r="M4" s="158"/>
      <c r="N4" s="173" t="s">
        <v>102</v>
      </c>
      <c r="O4" s="173"/>
      <c r="P4" s="162"/>
    </row>
    <row r="5" spans="1:16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58"/>
      <c r="L5" s="158"/>
      <c r="M5" s="158"/>
      <c r="N5" s="173" t="s">
        <v>103</v>
      </c>
      <c r="O5" s="173"/>
      <c r="P5" s="162"/>
    </row>
    <row r="6" spans="1:16" ht="18.75" x14ac:dyDescent="0.3">
      <c r="A6" s="1"/>
      <c r="B6" s="2"/>
      <c r="C6" s="2"/>
      <c r="D6" s="256" t="s">
        <v>101</v>
      </c>
      <c r="E6" s="256"/>
      <c r="F6" s="256"/>
      <c r="G6" s="256"/>
      <c r="H6" s="256"/>
      <c r="I6" s="256"/>
      <c r="J6" s="256"/>
      <c r="K6" s="2"/>
      <c r="L6" s="7"/>
      <c r="M6" s="7"/>
      <c r="N6" s="2"/>
      <c r="O6" s="2"/>
      <c r="P6" s="2"/>
    </row>
    <row r="7" spans="1:16" ht="15.75" thickBot="1" x14ac:dyDescent="0.3">
      <c r="A7" s="8"/>
      <c r="B7" s="2"/>
      <c r="C7" s="9">
        <v>1100</v>
      </c>
      <c r="D7" s="9">
        <v>1210</v>
      </c>
      <c r="E7" s="9">
        <v>2100</v>
      </c>
      <c r="F7" s="9">
        <v>2200</v>
      </c>
      <c r="G7" s="9">
        <v>2300</v>
      </c>
      <c r="H7" s="9">
        <v>2400</v>
      </c>
      <c r="I7" s="10">
        <v>4000</v>
      </c>
      <c r="J7" s="9">
        <v>5000</v>
      </c>
      <c r="K7" s="9">
        <v>6000</v>
      </c>
      <c r="L7" s="9">
        <v>7000</v>
      </c>
      <c r="M7" s="9">
        <v>9000</v>
      </c>
      <c r="N7" s="4"/>
      <c r="O7" s="2"/>
      <c r="P7" s="2"/>
    </row>
    <row r="8" spans="1:16" ht="15.75" thickBot="1" x14ac:dyDescent="0.3">
      <c r="A8" s="238" t="s">
        <v>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20"/>
      <c r="M8" s="147"/>
      <c r="N8" s="5"/>
      <c r="O8" s="3"/>
      <c r="P8" s="3"/>
    </row>
    <row r="9" spans="1:16" x14ac:dyDescent="0.25">
      <c r="A9" s="212" t="s">
        <v>1</v>
      </c>
      <c r="B9" s="213"/>
      <c r="C9" s="83">
        <v>276983</v>
      </c>
      <c r="D9" s="83">
        <v>65318</v>
      </c>
      <c r="E9" s="83">
        <v>3450</v>
      </c>
      <c r="F9" s="83">
        <v>271663</v>
      </c>
      <c r="G9" s="83">
        <v>51450</v>
      </c>
      <c r="H9" s="83">
        <v>726</v>
      </c>
      <c r="I9" s="86"/>
      <c r="J9" s="86">
        <v>133377</v>
      </c>
      <c r="K9" s="84">
        <v>2684</v>
      </c>
      <c r="L9" s="84"/>
      <c r="M9" s="84"/>
      <c r="N9" s="42">
        <f t="shared" ref="N9:N14" si="0">SUM(C9:M9)</f>
        <v>805651</v>
      </c>
      <c r="O9" s="2"/>
      <c r="P9" s="2"/>
    </row>
    <row r="10" spans="1:16" x14ac:dyDescent="0.25">
      <c r="A10" s="257" t="s">
        <v>3</v>
      </c>
      <c r="B10" s="258"/>
      <c r="C10" s="87"/>
      <c r="D10" s="87"/>
      <c r="E10" s="88"/>
      <c r="F10" s="87">
        <v>10912</v>
      </c>
      <c r="G10" s="87"/>
      <c r="H10" s="88"/>
      <c r="I10" s="89">
        <v>45704</v>
      </c>
      <c r="J10" s="89"/>
      <c r="K10" s="88"/>
      <c r="L10" s="88"/>
      <c r="M10" s="88"/>
      <c r="N10" s="42">
        <f t="shared" si="0"/>
        <v>56616</v>
      </c>
      <c r="O10" s="2"/>
      <c r="P10" s="2"/>
    </row>
    <row r="11" spans="1:16" x14ac:dyDescent="0.25">
      <c r="A11" s="202" t="s">
        <v>4</v>
      </c>
      <c r="B11" s="203"/>
      <c r="C11" s="87">
        <v>46505</v>
      </c>
      <c r="D11" s="87">
        <v>10970</v>
      </c>
      <c r="E11" s="88">
        <v>50</v>
      </c>
      <c r="F11" s="87">
        <v>6648</v>
      </c>
      <c r="G11" s="87">
        <v>7231</v>
      </c>
      <c r="H11" s="88">
        <v>50</v>
      </c>
      <c r="I11" s="89"/>
      <c r="J11" s="89">
        <v>5128</v>
      </c>
      <c r="K11" s="88">
        <v>10999</v>
      </c>
      <c r="L11" s="88"/>
      <c r="M11" s="88"/>
      <c r="N11" s="42">
        <f t="shared" si="0"/>
        <v>87581</v>
      </c>
      <c r="O11" s="2"/>
      <c r="P11" s="2"/>
    </row>
    <row r="12" spans="1:16" x14ac:dyDescent="0.25">
      <c r="A12" s="254" t="s">
        <v>5</v>
      </c>
      <c r="B12" s="255"/>
      <c r="C12" s="87">
        <v>62465</v>
      </c>
      <c r="D12" s="87">
        <v>14736</v>
      </c>
      <c r="E12" s="88">
        <v>100</v>
      </c>
      <c r="F12" s="87">
        <v>10315</v>
      </c>
      <c r="G12" s="87">
        <v>34520</v>
      </c>
      <c r="H12" s="88">
        <v>0</v>
      </c>
      <c r="I12" s="91"/>
      <c r="J12" s="89">
        <v>710</v>
      </c>
      <c r="K12" s="88"/>
      <c r="L12" s="88"/>
      <c r="M12" s="88"/>
      <c r="N12" s="42">
        <f t="shared" si="0"/>
        <v>122846</v>
      </c>
      <c r="O12" s="2"/>
      <c r="P12" s="2"/>
    </row>
    <row r="13" spans="1:16" s="162" customFormat="1" x14ac:dyDescent="0.25">
      <c r="A13" s="164" t="s">
        <v>90</v>
      </c>
      <c r="B13" s="163"/>
      <c r="C13" s="87">
        <v>6000</v>
      </c>
      <c r="D13" s="87">
        <v>1416</v>
      </c>
      <c r="E13" s="88">
        <v>100</v>
      </c>
      <c r="F13" s="87">
        <v>963</v>
      </c>
      <c r="G13" s="87">
        <v>920</v>
      </c>
      <c r="H13" s="88"/>
      <c r="I13" s="91"/>
      <c r="J13" s="89">
        <v>400</v>
      </c>
      <c r="K13" s="88"/>
      <c r="L13" s="88"/>
      <c r="M13" s="88"/>
      <c r="N13" s="42">
        <f t="shared" si="0"/>
        <v>9799</v>
      </c>
      <c r="O13" s="2"/>
      <c r="P13" s="2"/>
    </row>
    <row r="14" spans="1:16" ht="15.75" thickBot="1" x14ac:dyDescent="0.3">
      <c r="A14" s="234" t="s">
        <v>6</v>
      </c>
      <c r="B14" s="235"/>
      <c r="C14" s="12">
        <v>12960</v>
      </c>
      <c r="D14" s="12">
        <v>3057</v>
      </c>
      <c r="E14" s="13"/>
      <c r="F14" s="13"/>
      <c r="G14" s="13"/>
      <c r="H14" s="13"/>
      <c r="I14" s="14"/>
      <c r="J14" s="13"/>
      <c r="K14" s="13"/>
      <c r="L14" s="13"/>
      <c r="M14" s="13"/>
      <c r="N14" s="42">
        <f t="shared" si="0"/>
        <v>16017</v>
      </c>
      <c r="O14" s="2"/>
      <c r="P14" s="2"/>
    </row>
    <row r="15" spans="1:16" ht="16.5" thickTop="1" thickBot="1" x14ac:dyDescent="0.3">
      <c r="A15" s="236" t="s">
        <v>7</v>
      </c>
      <c r="B15" s="237"/>
      <c r="C15" s="50">
        <f t="shared" ref="C15:L15" si="1">SUM(C9:C14)</f>
        <v>404913</v>
      </c>
      <c r="D15" s="51">
        <f t="shared" si="1"/>
        <v>95497</v>
      </c>
      <c r="E15" s="50">
        <f t="shared" si="1"/>
        <v>3700</v>
      </c>
      <c r="F15" s="51">
        <f t="shared" si="1"/>
        <v>300501</v>
      </c>
      <c r="G15" s="50">
        <f t="shared" si="1"/>
        <v>94121</v>
      </c>
      <c r="H15" s="51">
        <f t="shared" si="1"/>
        <v>776</v>
      </c>
      <c r="I15" s="52">
        <f t="shared" si="1"/>
        <v>45704</v>
      </c>
      <c r="J15" s="53">
        <f t="shared" si="1"/>
        <v>139615</v>
      </c>
      <c r="K15" s="54">
        <f t="shared" si="1"/>
        <v>13683</v>
      </c>
      <c r="L15" s="55">
        <f t="shared" si="1"/>
        <v>0</v>
      </c>
      <c r="M15" s="55">
        <f>SUM(M9:M14)</f>
        <v>0</v>
      </c>
      <c r="N15" s="56"/>
      <c r="O15" s="56">
        <f>SUM(N9:N14)</f>
        <v>1098510</v>
      </c>
      <c r="P15" s="134"/>
    </row>
    <row r="16" spans="1:16" ht="15.75" thickBot="1" x14ac:dyDescent="0.3">
      <c r="A16" s="238" t="s">
        <v>8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20"/>
      <c r="M16" s="147"/>
      <c r="N16" s="5"/>
      <c r="O16" s="2"/>
      <c r="P16" s="2"/>
    </row>
    <row r="17" spans="1:16" ht="15.75" thickBot="1" x14ac:dyDescent="0.3">
      <c r="A17" s="239" t="s">
        <v>57</v>
      </c>
      <c r="B17" s="240"/>
      <c r="C17" s="12">
        <v>18677</v>
      </c>
      <c r="D17" s="12">
        <v>4406</v>
      </c>
      <c r="E17" s="13">
        <v>40</v>
      </c>
      <c r="F17" s="12">
        <v>3878</v>
      </c>
      <c r="G17" s="12">
        <v>3930</v>
      </c>
      <c r="H17" s="13"/>
      <c r="I17" s="14"/>
      <c r="J17" s="15"/>
      <c r="K17" s="13"/>
      <c r="L17" s="11"/>
      <c r="M17" s="11"/>
      <c r="N17" s="82">
        <f>SUM(C17:L17)</f>
        <v>30931</v>
      </c>
      <c r="O17" s="2"/>
      <c r="P17" s="2"/>
    </row>
    <row r="18" spans="1:16" ht="16.5" thickTop="1" thickBot="1" x14ac:dyDescent="0.3">
      <c r="A18" s="214" t="s">
        <v>7</v>
      </c>
      <c r="B18" s="215"/>
      <c r="C18" s="57">
        <f t="shared" ref="C18:L18" si="2">SUM(C17)</f>
        <v>18677</v>
      </c>
      <c r="D18" s="58">
        <f t="shared" si="2"/>
        <v>4406</v>
      </c>
      <c r="E18" s="59">
        <f t="shared" si="2"/>
        <v>40</v>
      </c>
      <c r="F18" s="58">
        <f t="shared" si="2"/>
        <v>3878</v>
      </c>
      <c r="G18" s="57">
        <f t="shared" si="2"/>
        <v>3930</v>
      </c>
      <c r="H18" s="60">
        <f t="shared" si="2"/>
        <v>0</v>
      </c>
      <c r="I18" s="61">
        <f t="shared" si="2"/>
        <v>0</v>
      </c>
      <c r="J18" s="62">
        <f t="shared" si="2"/>
        <v>0</v>
      </c>
      <c r="K18" s="61">
        <f t="shared" si="2"/>
        <v>0</v>
      </c>
      <c r="L18" s="63">
        <f t="shared" si="2"/>
        <v>0</v>
      </c>
      <c r="M18" s="63"/>
      <c r="N18" s="64"/>
      <c r="O18" s="56">
        <f>SUM(C18:N18)</f>
        <v>30931</v>
      </c>
      <c r="P18" s="134"/>
    </row>
    <row r="19" spans="1:16" x14ac:dyDescent="0.25">
      <c r="A19" s="241" t="s">
        <v>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3"/>
      <c r="M19" s="147"/>
      <c r="N19" s="5"/>
      <c r="O19" s="19"/>
      <c r="P19" s="19"/>
    </row>
    <row r="20" spans="1:16" ht="15.75" thickBot="1" x14ac:dyDescent="0.3">
      <c r="A20" s="244" t="s">
        <v>10</v>
      </c>
      <c r="B20" s="245"/>
      <c r="C20" s="12">
        <v>11469</v>
      </c>
      <c r="D20" s="12">
        <v>2706</v>
      </c>
      <c r="E20" s="13">
        <v>0</v>
      </c>
      <c r="F20" s="12">
        <v>940</v>
      </c>
      <c r="G20" s="12">
        <v>235</v>
      </c>
      <c r="H20" s="13"/>
      <c r="I20" s="14"/>
      <c r="J20" s="14"/>
      <c r="K20" s="13"/>
      <c r="L20" s="13"/>
      <c r="M20" s="13"/>
      <c r="N20" s="82">
        <f>SUM(C20:M20)</f>
        <v>15350</v>
      </c>
      <c r="O20" s="20"/>
      <c r="P20" s="20"/>
    </row>
    <row r="21" spans="1:16" ht="16.5" thickTop="1" thickBot="1" x14ac:dyDescent="0.3">
      <c r="A21" s="246" t="s">
        <v>7</v>
      </c>
      <c r="B21" s="247"/>
      <c r="C21" s="120">
        <f t="shared" ref="C21:L21" si="3">SUM(C20)</f>
        <v>11469</v>
      </c>
      <c r="D21" s="120">
        <f t="shared" si="3"/>
        <v>2706</v>
      </c>
      <c r="E21" s="121">
        <f t="shared" si="3"/>
        <v>0</v>
      </c>
      <c r="F21" s="120">
        <f t="shared" si="3"/>
        <v>940</v>
      </c>
      <c r="G21" s="120">
        <f t="shared" si="3"/>
        <v>235</v>
      </c>
      <c r="H21" s="121">
        <f t="shared" si="3"/>
        <v>0</v>
      </c>
      <c r="I21" s="122">
        <f t="shared" si="3"/>
        <v>0</v>
      </c>
      <c r="J21" s="122">
        <f t="shared" si="3"/>
        <v>0</v>
      </c>
      <c r="K21" s="121">
        <f t="shared" si="3"/>
        <v>0</v>
      </c>
      <c r="L21" s="121">
        <f t="shared" si="3"/>
        <v>0</v>
      </c>
      <c r="M21" s="121"/>
      <c r="N21" s="123"/>
      <c r="O21" s="166">
        <f>SUM(C21:N21)</f>
        <v>15350</v>
      </c>
      <c r="P21" s="124"/>
    </row>
    <row r="22" spans="1:16" ht="13.5" customHeight="1" thickTop="1" x14ac:dyDescent="0.25">
      <c r="A22" s="259" t="s">
        <v>97</v>
      </c>
      <c r="B22" s="260"/>
      <c r="C22" s="130"/>
      <c r="D22" s="130"/>
      <c r="E22" s="131"/>
      <c r="F22" s="130"/>
      <c r="G22" s="130"/>
      <c r="H22" s="131"/>
      <c r="I22" s="131"/>
      <c r="J22" s="131">
        <v>6500</v>
      </c>
      <c r="K22" s="131"/>
      <c r="L22" s="131"/>
      <c r="M22" s="131"/>
      <c r="N22" s="165">
        <f>SUM(C22:M22)</f>
        <v>6500</v>
      </c>
      <c r="O22" s="267"/>
      <c r="P22" s="267"/>
    </row>
    <row r="23" spans="1:16" ht="15.75" thickBot="1" x14ac:dyDescent="0.3">
      <c r="A23" s="250" t="s">
        <v>98</v>
      </c>
      <c r="B23" s="251"/>
      <c r="C23" s="126"/>
      <c r="D23" s="126"/>
      <c r="E23" s="127"/>
      <c r="F23" s="128"/>
      <c r="G23" s="128"/>
      <c r="H23" s="127"/>
      <c r="I23" s="159"/>
      <c r="J23" s="159">
        <v>89500</v>
      </c>
      <c r="K23" s="127"/>
      <c r="L23" s="127"/>
      <c r="M23" s="127"/>
      <c r="N23" s="165">
        <f t="shared" ref="N23:N30" si="4">SUM(C23:M23)</f>
        <v>89500</v>
      </c>
      <c r="O23" s="267"/>
      <c r="P23" s="267"/>
    </row>
    <row r="24" spans="1:16" x14ac:dyDescent="0.25">
      <c r="A24" s="261"/>
      <c r="B24" s="26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65">
        <f t="shared" si="4"/>
        <v>0</v>
      </c>
      <c r="O24" s="268"/>
      <c r="P24" s="268"/>
    </row>
    <row r="25" spans="1:16" x14ac:dyDescent="0.25">
      <c r="A25" s="226" t="s">
        <v>99</v>
      </c>
      <c r="B25" s="227"/>
      <c r="C25" s="102"/>
      <c r="D25" s="102"/>
      <c r="E25" s="102"/>
      <c r="F25" s="102"/>
      <c r="G25" s="102"/>
      <c r="H25" s="102"/>
      <c r="I25" s="102"/>
      <c r="J25" s="89">
        <v>45000</v>
      </c>
      <c r="K25" s="88"/>
      <c r="L25" s="88"/>
      <c r="M25" s="88"/>
      <c r="N25" s="165">
        <f t="shared" si="4"/>
        <v>45000</v>
      </c>
      <c r="O25" s="268"/>
      <c r="P25" s="268"/>
    </row>
    <row r="26" spans="1:16" x14ac:dyDescent="0.25">
      <c r="A26" s="226" t="s">
        <v>100</v>
      </c>
      <c r="B26" s="227"/>
      <c r="C26" s="102"/>
      <c r="D26" s="102"/>
      <c r="E26" s="102"/>
      <c r="F26" s="102"/>
      <c r="G26" s="102"/>
      <c r="H26" s="102"/>
      <c r="I26" s="102"/>
      <c r="J26" s="89">
        <v>35000</v>
      </c>
      <c r="K26" s="88"/>
      <c r="L26" s="88"/>
      <c r="M26" s="88"/>
      <c r="N26" s="165">
        <f t="shared" si="4"/>
        <v>35000</v>
      </c>
      <c r="O26" s="268"/>
      <c r="P26" s="268"/>
    </row>
    <row r="27" spans="1:16" x14ac:dyDescent="0.25">
      <c r="A27" s="226" t="s">
        <v>58</v>
      </c>
      <c r="B27" s="227"/>
      <c r="C27" s="102"/>
      <c r="D27" s="102"/>
      <c r="E27" s="102"/>
      <c r="F27" s="102"/>
      <c r="G27" s="102"/>
      <c r="H27" s="102"/>
      <c r="I27" s="102"/>
      <c r="J27" s="89"/>
      <c r="K27" s="88"/>
      <c r="L27" s="88"/>
      <c r="M27" s="88"/>
      <c r="N27" s="165">
        <f t="shared" si="4"/>
        <v>0</v>
      </c>
      <c r="O27" s="268"/>
      <c r="P27" s="268"/>
    </row>
    <row r="28" spans="1:16" x14ac:dyDescent="0.25">
      <c r="A28" s="263" t="s">
        <v>71</v>
      </c>
      <c r="B28" s="264"/>
      <c r="C28" s="102"/>
      <c r="D28" s="102"/>
      <c r="E28" s="102"/>
      <c r="F28" s="102"/>
      <c r="G28" s="102"/>
      <c r="H28" s="102"/>
      <c r="I28" s="102"/>
      <c r="J28" s="89"/>
      <c r="K28" s="88"/>
      <c r="L28" s="88"/>
      <c r="M28" s="88"/>
      <c r="N28" s="165">
        <f t="shared" si="4"/>
        <v>0</v>
      </c>
      <c r="O28" s="269"/>
      <c r="P28" s="270"/>
    </row>
    <row r="29" spans="1:16" x14ac:dyDescent="0.25">
      <c r="A29" s="230" t="s">
        <v>96</v>
      </c>
      <c r="B29" s="231"/>
      <c r="C29" s="102">
        <v>1238</v>
      </c>
      <c r="D29" s="102">
        <v>292</v>
      </c>
      <c r="E29" s="102"/>
      <c r="F29" s="102"/>
      <c r="G29" s="102"/>
      <c r="H29" s="102"/>
      <c r="I29" s="102"/>
      <c r="J29" s="89"/>
      <c r="K29" s="87">
        <v>105290</v>
      </c>
      <c r="L29" s="88"/>
      <c r="M29" s="88"/>
      <c r="N29" s="165">
        <f t="shared" si="4"/>
        <v>106820</v>
      </c>
      <c r="O29" s="268"/>
      <c r="P29" s="268"/>
    </row>
    <row r="30" spans="1:16" ht="15.75" thickBot="1" x14ac:dyDescent="0.3">
      <c r="A30" s="232"/>
      <c r="B30" s="233"/>
      <c r="C30" s="102"/>
      <c r="D30" s="102"/>
      <c r="E30" s="102"/>
      <c r="F30" s="102"/>
      <c r="G30" s="102"/>
      <c r="H30" s="102"/>
      <c r="I30" s="102"/>
      <c r="J30" s="156"/>
      <c r="K30" s="13"/>
      <c r="L30" s="13"/>
      <c r="M30" s="13"/>
      <c r="N30" s="165">
        <f t="shared" si="4"/>
        <v>0</v>
      </c>
      <c r="O30" s="268"/>
      <c r="P30" s="268"/>
    </row>
    <row r="31" spans="1:16" ht="16.5" thickTop="1" thickBot="1" x14ac:dyDescent="0.3">
      <c r="A31" s="214" t="s">
        <v>7</v>
      </c>
      <c r="B31" s="215"/>
      <c r="C31" s="65">
        <f t="shared" ref="C31:L31" si="5">SUM(C22:C30)</f>
        <v>1238</v>
      </c>
      <c r="D31" s="65">
        <f t="shared" si="5"/>
        <v>292</v>
      </c>
      <c r="E31" s="65">
        <f t="shared" si="5"/>
        <v>0</v>
      </c>
      <c r="F31" s="65">
        <f t="shared" si="5"/>
        <v>0</v>
      </c>
      <c r="G31" s="65">
        <f t="shared" si="5"/>
        <v>0</v>
      </c>
      <c r="H31" s="65">
        <f t="shared" si="5"/>
        <v>0</v>
      </c>
      <c r="I31" s="65">
        <f t="shared" si="5"/>
        <v>0</v>
      </c>
      <c r="J31" s="65">
        <f t="shared" si="5"/>
        <v>176000</v>
      </c>
      <c r="K31" s="65">
        <f t="shared" si="5"/>
        <v>105290</v>
      </c>
      <c r="L31" s="65">
        <f t="shared" si="5"/>
        <v>0</v>
      </c>
      <c r="M31" s="65"/>
      <c r="N31" s="70"/>
      <c r="O31" s="56">
        <f>SUM(N22:N30)</f>
        <v>282820</v>
      </c>
      <c r="P31" s="134"/>
    </row>
    <row r="32" spans="1:16" ht="15.75" thickBot="1" x14ac:dyDescent="0.3">
      <c r="A32" s="216" t="s">
        <v>15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21"/>
      <c r="M32" s="153"/>
      <c r="N32" s="5"/>
      <c r="O32" s="162"/>
      <c r="P32" s="162"/>
    </row>
    <row r="33" spans="1:16" x14ac:dyDescent="0.25">
      <c r="A33" s="212" t="s">
        <v>16</v>
      </c>
      <c r="B33" s="213"/>
      <c r="C33" s="83">
        <v>96181</v>
      </c>
      <c r="D33" s="83">
        <v>22689</v>
      </c>
      <c r="E33" s="83">
        <v>0</v>
      </c>
      <c r="F33" s="83">
        <v>56208</v>
      </c>
      <c r="G33" s="83">
        <v>61700</v>
      </c>
      <c r="H33" s="84">
        <v>0</v>
      </c>
      <c r="I33" s="84"/>
      <c r="J33" s="86">
        <v>74166</v>
      </c>
      <c r="K33" s="84"/>
      <c r="L33" s="115"/>
      <c r="M33" s="115"/>
      <c r="N33" s="43">
        <f>SUM(C33:L33)</f>
        <v>310944</v>
      </c>
      <c r="O33" s="2"/>
      <c r="P33" s="2"/>
    </row>
    <row r="34" spans="1:16" x14ac:dyDescent="0.25">
      <c r="A34" s="222" t="s">
        <v>17</v>
      </c>
      <c r="B34" s="223"/>
      <c r="C34" s="87"/>
      <c r="D34" s="87"/>
      <c r="E34" s="88"/>
      <c r="F34" s="87">
        <v>30993</v>
      </c>
      <c r="G34" s="87"/>
      <c r="H34" s="88"/>
      <c r="I34" s="91"/>
      <c r="J34" s="89"/>
      <c r="K34" s="88"/>
      <c r="L34" s="88"/>
      <c r="M34" s="88"/>
      <c r="N34" s="42">
        <f>SUM(C34:L34)</f>
        <v>30993</v>
      </c>
      <c r="O34" s="2"/>
      <c r="P34" s="2"/>
    </row>
    <row r="35" spans="1:16" ht="15.75" thickBot="1" x14ac:dyDescent="0.3">
      <c r="A35" s="224" t="s">
        <v>66</v>
      </c>
      <c r="B35" s="225"/>
      <c r="C35" s="12"/>
      <c r="D35" s="12"/>
      <c r="E35" s="13"/>
      <c r="F35" s="12">
        <v>4448</v>
      </c>
      <c r="G35" s="12"/>
      <c r="H35" s="13"/>
      <c r="I35" s="14"/>
      <c r="J35" s="15"/>
      <c r="K35" s="13"/>
      <c r="L35" s="14"/>
      <c r="M35" s="14"/>
      <c r="N35" s="81">
        <f>SUM(C35:L35)</f>
        <v>4448</v>
      </c>
      <c r="O35" s="2"/>
      <c r="P35" s="2"/>
    </row>
    <row r="36" spans="1:16" ht="16.5" thickTop="1" thickBot="1" x14ac:dyDescent="0.3">
      <c r="A36" s="214" t="s">
        <v>7</v>
      </c>
      <c r="B36" s="215"/>
      <c r="C36" s="65">
        <f t="shared" ref="C36:L36" si="6">SUM(C33:C35)</f>
        <v>96181</v>
      </c>
      <c r="D36" s="66">
        <f t="shared" si="6"/>
        <v>22689</v>
      </c>
      <c r="E36" s="65">
        <f t="shared" si="6"/>
        <v>0</v>
      </c>
      <c r="F36" s="66">
        <f t="shared" si="6"/>
        <v>91649</v>
      </c>
      <c r="G36" s="65">
        <f t="shared" si="6"/>
        <v>61700</v>
      </c>
      <c r="H36" s="67">
        <f t="shared" si="6"/>
        <v>0</v>
      </c>
      <c r="I36" s="68">
        <f t="shared" si="6"/>
        <v>0</v>
      </c>
      <c r="J36" s="64">
        <f t="shared" si="6"/>
        <v>74166</v>
      </c>
      <c r="K36" s="68">
        <f t="shared" si="6"/>
        <v>0</v>
      </c>
      <c r="L36" s="69">
        <f t="shared" si="6"/>
        <v>0</v>
      </c>
      <c r="M36" s="69"/>
      <c r="N36" s="70"/>
      <c r="O36" s="56">
        <f>SUM(N33:N35)</f>
        <v>346385</v>
      </c>
      <c r="P36" s="134"/>
    </row>
    <row r="37" spans="1:16" ht="15.75" thickBot="1" x14ac:dyDescent="0.3">
      <c r="A37" s="216" t="s">
        <v>18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154"/>
      <c r="N37" s="8"/>
      <c r="O37" s="162"/>
      <c r="P37" s="162"/>
    </row>
    <row r="38" spans="1:16" x14ac:dyDescent="0.25">
      <c r="A38" s="265" t="s">
        <v>67</v>
      </c>
      <c r="B38" s="266"/>
      <c r="C38" s="76">
        <v>6660</v>
      </c>
      <c r="D38" s="77">
        <v>1572</v>
      </c>
      <c r="E38" s="77">
        <v>90</v>
      </c>
      <c r="F38" s="77">
        <v>310</v>
      </c>
      <c r="G38" s="76">
        <v>1060</v>
      </c>
      <c r="H38" s="77"/>
      <c r="I38" s="78"/>
      <c r="J38" s="78"/>
      <c r="K38" s="78"/>
      <c r="L38" s="80"/>
      <c r="M38" s="80"/>
      <c r="N38" s="43">
        <f>SUM(C38:L38)</f>
        <v>9692</v>
      </c>
      <c r="O38" s="2"/>
      <c r="P38" s="2"/>
    </row>
    <row r="39" spans="1:16" ht="15.75" thickBot="1" x14ac:dyDescent="0.3">
      <c r="A39" s="206" t="s">
        <v>19</v>
      </c>
      <c r="B39" s="207"/>
      <c r="C39" s="73">
        <v>3330</v>
      </c>
      <c r="D39" s="74">
        <v>786</v>
      </c>
      <c r="E39" s="74">
        <v>100</v>
      </c>
      <c r="F39" s="74">
        <v>458</v>
      </c>
      <c r="G39" s="73">
        <v>1136</v>
      </c>
      <c r="H39" s="74"/>
      <c r="I39" s="74"/>
      <c r="J39" s="75"/>
      <c r="K39" s="74"/>
      <c r="L39" s="74"/>
      <c r="M39" s="74"/>
      <c r="N39" s="79">
        <f>SUM(C39:L39)</f>
        <v>5810</v>
      </c>
      <c r="O39" s="2"/>
      <c r="P39" s="2"/>
    </row>
    <row r="40" spans="1:16" ht="16.5" thickTop="1" thickBot="1" x14ac:dyDescent="0.3">
      <c r="A40" s="183" t="s">
        <v>20</v>
      </c>
      <c r="B40" s="184"/>
      <c r="C40" s="65">
        <f t="shared" ref="C40:L40" si="7">SUM(C38:C39)</f>
        <v>9990</v>
      </c>
      <c r="D40" s="66">
        <f t="shared" si="7"/>
        <v>2358</v>
      </c>
      <c r="E40" s="72">
        <f t="shared" si="7"/>
        <v>190</v>
      </c>
      <c r="F40" s="66">
        <f t="shared" si="7"/>
        <v>768</v>
      </c>
      <c r="G40" s="65">
        <f t="shared" si="7"/>
        <v>2196</v>
      </c>
      <c r="H40" s="67">
        <f t="shared" si="7"/>
        <v>0</v>
      </c>
      <c r="I40" s="68">
        <f t="shared" si="7"/>
        <v>0</v>
      </c>
      <c r="J40" s="70">
        <f t="shared" si="7"/>
        <v>0</v>
      </c>
      <c r="K40" s="59">
        <f t="shared" si="7"/>
        <v>0</v>
      </c>
      <c r="L40" s="69">
        <f t="shared" si="7"/>
        <v>0</v>
      </c>
      <c r="M40" s="69"/>
      <c r="N40" s="70"/>
      <c r="O40" s="56">
        <f>SUM(C40:N40)</f>
        <v>15502</v>
      </c>
      <c r="P40" s="134"/>
    </row>
    <row r="41" spans="1:16" ht="15.75" thickBot="1" x14ac:dyDescent="0.3">
      <c r="A41" s="218" t="s">
        <v>21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20"/>
      <c r="M41" s="147"/>
      <c r="N41" s="2"/>
      <c r="O41" s="162"/>
      <c r="P41" s="162"/>
    </row>
    <row r="42" spans="1:16" x14ac:dyDescent="0.25">
      <c r="A42" s="212" t="s">
        <v>68</v>
      </c>
      <c r="B42" s="213"/>
      <c r="C42" s="83">
        <v>5418</v>
      </c>
      <c r="D42" s="83">
        <v>1279</v>
      </c>
      <c r="E42" s="84">
        <v>37</v>
      </c>
      <c r="F42" s="83">
        <v>720</v>
      </c>
      <c r="G42" s="83">
        <v>370</v>
      </c>
      <c r="H42" s="84">
        <v>600</v>
      </c>
      <c r="I42" s="85"/>
      <c r="J42" s="86">
        <v>1900</v>
      </c>
      <c r="K42" s="84"/>
      <c r="L42" s="84"/>
      <c r="M42" s="84"/>
      <c r="N42" s="42">
        <f>SUM(C42:L42)</f>
        <v>10324</v>
      </c>
      <c r="O42" s="2"/>
      <c r="P42" s="2"/>
    </row>
    <row r="43" spans="1:16" x14ac:dyDescent="0.25">
      <c r="A43" s="202" t="s">
        <v>22</v>
      </c>
      <c r="B43" s="203"/>
      <c r="C43" s="87">
        <v>5670</v>
      </c>
      <c r="D43" s="87">
        <v>1338</v>
      </c>
      <c r="E43" s="88">
        <v>40</v>
      </c>
      <c r="F43" s="87">
        <v>410</v>
      </c>
      <c r="G43" s="87">
        <v>565</v>
      </c>
      <c r="H43" s="87">
        <v>500</v>
      </c>
      <c r="I43" s="88"/>
      <c r="J43" s="89">
        <v>1450</v>
      </c>
      <c r="K43" s="88"/>
      <c r="L43" s="88"/>
      <c r="M43" s="88"/>
      <c r="N43" s="42">
        <f>SUM(C43:L43)</f>
        <v>9973</v>
      </c>
      <c r="O43" s="20"/>
      <c r="P43" s="20"/>
    </row>
    <row r="44" spans="1:16" x14ac:dyDescent="0.25">
      <c r="A44" s="202" t="s">
        <v>23</v>
      </c>
      <c r="B44" s="203"/>
      <c r="C44" s="87">
        <v>5418</v>
      </c>
      <c r="D44" s="87">
        <v>1278</v>
      </c>
      <c r="E44" s="88">
        <v>40</v>
      </c>
      <c r="F44" s="87">
        <v>1380</v>
      </c>
      <c r="G44" s="87">
        <v>2190</v>
      </c>
      <c r="H44" s="87">
        <v>715</v>
      </c>
      <c r="I44" s="91"/>
      <c r="J44" s="87">
        <v>1200</v>
      </c>
      <c r="K44" s="88"/>
      <c r="L44" s="88"/>
      <c r="M44" s="88"/>
      <c r="N44" s="42">
        <f>SUM(C44:L44)</f>
        <v>12221</v>
      </c>
      <c r="O44" s="2"/>
      <c r="P44" s="2"/>
    </row>
    <row r="45" spans="1:16" ht="15.75" thickBot="1" x14ac:dyDescent="0.3">
      <c r="A45" s="206" t="s">
        <v>24</v>
      </c>
      <c r="B45" s="207"/>
      <c r="C45" s="90">
        <v>43357</v>
      </c>
      <c r="D45" s="73">
        <v>10228</v>
      </c>
      <c r="E45" s="74">
        <v>183</v>
      </c>
      <c r="F45" s="73">
        <v>13186</v>
      </c>
      <c r="G45" s="73">
        <v>9583</v>
      </c>
      <c r="H45" s="73">
        <v>1700</v>
      </c>
      <c r="I45" s="75"/>
      <c r="J45" s="73">
        <v>6050</v>
      </c>
      <c r="K45" s="74"/>
      <c r="L45" s="74"/>
      <c r="M45" s="74"/>
      <c r="N45" s="79">
        <f>SUM(C45:L45)</f>
        <v>84287</v>
      </c>
      <c r="O45" s="20"/>
      <c r="P45" s="20"/>
    </row>
    <row r="46" spans="1:16" ht="16.5" thickTop="1" thickBot="1" x14ac:dyDescent="0.3">
      <c r="A46" s="183" t="s">
        <v>25</v>
      </c>
      <c r="B46" s="184"/>
      <c r="C46" s="92">
        <f t="shared" ref="C46:L46" si="8">SUM(C42:C45)</f>
        <v>59863</v>
      </c>
      <c r="D46" s="93">
        <f t="shared" si="8"/>
        <v>14123</v>
      </c>
      <c r="E46" s="94">
        <f t="shared" si="8"/>
        <v>300</v>
      </c>
      <c r="F46" s="93">
        <f t="shared" si="8"/>
        <v>15696</v>
      </c>
      <c r="G46" s="92">
        <f t="shared" si="8"/>
        <v>12708</v>
      </c>
      <c r="H46" s="93">
        <f t="shared" si="8"/>
        <v>3515</v>
      </c>
      <c r="I46" s="95">
        <f t="shared" si="8"/>
        <v>0</v>
      </c>
      <c r="J46" s="96">
        <f t="shared" si="8"/>
        <v>10600</v>
      </c>
      <c r="K46" s="94">
        <f t="shared" si="8"/>
        <v>0</v>
      </c>
      <c r="L46" s="97">
        <f t="shared" si="8"/>
        <v>0</v>
      </c>
      <c r="M46" s="97"/>
      <c r="N46" s="98"/>
      <c r="O46" s="99">
        <f>SUM(C46:N46)</f>
        <v>116805</v>
      </c>
      <c r="P46" s="134"/>
    </row>
    <row r="47" spans="1:16" x14ac:dyDescent="0.25">
      <c r="A47" s="212" t="s">
        <v>26</v>
      </c>
      <c r="B47" s="213"/>
      <c r="C47" s="101">
        <v>2331</v>
      </c>
      <c r="D47" s="102">
        <v>550</v>
      </c>
      <c r="E47" s="102">
        <v>0</v>
      </c>
      <c r="F47" s="101">
        <v>70</v>
      </c>
      <c r="G47" s="101">
        <v>135</v>
      </c>
      <c r="H47" s="102">
        <v>81</v>
      </c>
      <c r="I47" s="103"/>
      <c r="J47" s="104"/>
      <c r="K47" s="102"/>
      <c r="L47" s="102"/>
      <c r="M47" s="102"/>
      <c r="N47" s="42">
        <f>SUM(C47:L47)</f>
        <v>3167</v>
      </c>
      <c r="O47" s="162"/>
      <c r="P47" s="162"/>
    </row>
    <row r="48" spans="1:16" ht="15.75" thickBot="1" x14ac:dyDescent="0.3">
      <c r="A48" s="196" t="s">
        <v>27</v>
      </c>
      <c r="B48" s="197"/>
      <c r="C48" s="12">
        <v>9860</v>
      </c>
      <c r="D48" s="12">
        <v>2426</v>
      </c>
      <c r="E48" s="13">
        <v>290</v>
      </c>
      <c r="F48" s="12">
        <v>5365</v>
      </c>
      <c r="G48" s="12">
        <v>2225</v>
      </c>
      <c r="H48" s="13">
        <v>85</v>
      </c>
      <c r="I48" s="14"/>
      <c r="J48" s="14">
        <v>8520</v>
      </c>
      <c r="K48" s="13"/>
      <c r="L48" s="13"/>
      <c r="M48" s="13"/>
      <c r="N48" s="82">
        <f>SUM(C48:L48)</f>
        <v>28771</v>
      </c>
      <c r="O48" s="2"/>
      <c r="P48" s="2"/>
    </row>
    <row r="49" spans="1:16" ht="16.5" thickTop="1" thickBot="1" x14ac:dyDescent="0.3">
      <c r="A49" s="198" t="s">
        <v>28</v>
      </c>
      <c r="B49" s="199"/>
      <c r="C49" s="92">
        <f t="shared" ref="C49:L49" si="9">SUM(C47:C48)</f>
        <v>12191</v>
      </c>
      <c r="D49" s="93">
        <f t="shared" si="9"/>
        <v>2976</v>
      </c>
      <c r="E49" s="94">
        <f t="shared" si="9"/>
        <v>290</v>
      </c>
      <c r="F49" s="93">
        <f t="shared" si="9"/>
        <v>5435</v>
      </c>
      <c r="G49" s="92">
        <f t="shared" si="9"/>
        <v>2360</v>
      </c>
      <c r="H49" s="93">
        <f t="shared" si="9"/>
        <v>166</v>
      </c>
      <c r="I49" s="95">
        <f t="shared" si="9"/>
        <v>0</v>
      </c>
      <c r="J49" s="96">
        <f t="shared" si="9"/>
        <v>8520</v>
      </c>
      <c r="K49" s="100">
        <f t="shared" si="9"/>
        <v>0</v>
      </c>
      <c r="L49" s="97">
        <f t="shared" si="9"/>
        <v>0</v>
      </c>
      <c r="M49" s="97"/>
      <c r="N49" s="98"/>
      <c r="O49" s="99">
        <f>SUM(C49:N49)</f>
        <v>31938</v>
      </c>
      <c r="P49" s="134"/>
    </row>
    <row r="50" spans="1:16" x14ac:dyDescent="0.25">
      <c r="A50" s="200" t="s">
        <v>29</v>
      </c>
      <c r="B50" s="201"/>
      <c r="C50" s="105">
        <v>6075</v>
      </c>
      <c r="D50" s="105">
        <v>1433</v>
      </c>
      <c r="E50" s="106">
        <v>0</v>
      </c>
      <c r="F50" s="105">
        <v>936</v>
      </c>
      <c r="G50" s="105">
        <v>4300</v>
      </c>
      <c r="H50" s="106">
        <v>1000</v>
      </c>
      <c r="I50" s="106"/>
      <c r="J50" s="107"/>
      <c r="K50" s="106"/>
      <c r="L50" s="106"/>
      <c r="M50" s="106"/>
      <c r="N50" s="42">
        <f t="shared" ref="N50:N55" si="10">SUM(C50:L50)</f>
        <v>13744</v>
      </c>
      <c r="O50" s="162"/>
      <c r="P50" s="162"/>
    </row>
    <row r="51" spans="1:16" x14ac:dyDescent="0.25">
      <c r="A51" s="202" t="s">
        <v>30</v>
      </c>
      <c r="B51" s="203"/>
      <c r="C51" s="87">
        <v>8114</v>
      </c>
      <c r="D51" s="87">
        <v>1914</v>
      </c>
      <c r="E51" s="88">
        <v>35</v>
      </c>
      <c r="F51" s="87">
        <v>2907</v>
      </c>
      <c r="G51" s="87">
        <v>2700</v>
      </c>
      <c r="H51" s="88"/>
      <c r="I51" s="88"/>
      <c r="J51" s="89">
        <v>100</v>
      </c>
      <c r="K51" s="88"/>
      <c r="L51" s="88"/>
      <c r="M51" s="88"/>
      <c r="N51" s="42">
        <f t="shared" si="10"/>
        <v>15770</v>
      </c>
      <c r="O51" s="2"/>
      <c r="P51" s="2"/>
    </row>
    <row r="52" spans="1:16" x14ac:dyDescent="0.25">
      <c r="A52" s="204" t="s">
        <v>59</v>
      </c>
      <c r="B52" s="205"/>
      <c r="C52" s="101">
        <v>3035</v>
      </c>
      <c r="D52" s="101">
        <v>716</v>
      </c>
      <c r="E52" s="102"/>
      <c r="F52" s="101"/>
      <c r="G52" s="101"/>
      <c r="H52" s="102"/>
      <c r="I52" s="102"/>
      <c r="J52" s="104"/>
      <c r="K52" s="102"/>
      <c r="L52" s="102"/>
      <c r="M52" s="102"/>
      <c r="N52" s="42">
        <f t="shared" si="10"/>
        <v>3751</v>
      </c>
      <c r="O52" s="2"/>
      <c r="P52" s="2"/>
    </row>
    <row r="53" spans="1:16" x14ac:dyDescent="0.25">
      <c r="A53" s="202" t="s">
        <v>31</v>
      </c>
      <c r="B53" s="203"/>
      <c r="C53" s="87">
        <v>61034</v>
      </c>
      <c r="D53" s="87">
        <v>14398</v>
      </c>
      <c r="E53" s="88">
        <v>600</v>
      </c>
      <c r="F53" s="87">
        <v>31117</v>
      </c>
      <c r="G53" s="87">
        <v>25615</v>
      </c>
      <c r="H53" s="88">
        <v>0</v>
      </c>
      <c r="I53" s="88"/>
      <c r="J53" s="89">
        <v>8317</v>
      </c>
      <c r="K53" s="91"/>
      <c r="L53" s="88"/>
      <c r="M53" s="88"/>
      <c r="N53" s="42">
        <f t="shared" si="10"/>
        <v>141081</v>
      </c>
      <c r="O53" s="2"/>
      <c r="P53" s="2"/>
    </row>
    <row r="54" spans="1:16" x14ac:dyDescent="0.25">
      <c r="A54" s="204" t="s">
        <v>32</v>
      </c>
      <c r="B54" s="205"/>
      <c r="C54" s="88">
        <v>350</v>
      </c>
      <c r="D54" s="88">
        <v>200</v>
      </c>
      <c r="E54" s="87">
        <v>200</v>
      </c>
      <c r="F54" s="87">
        <v>25048</v>
      </c>
      <c r="G54" s="87">
        <v>21237</v>
      </c>
      <c r="H54" s="88"/>
      <c r="I54" s="91"/>
      <c r="J54" s="91"/>
      <c r="K54" s="88">
        <v>150</v>
      </c>
      <c r="L54" s="88"/>
      <c r="M54" s="88"/>
      <c r="N54" s="42">
        <f t="shared" si="10"/>
        <v>47185</v>
      </c>
      <c r="O54" s="2"/>
      <c r="P54" s="2"/>
    </row>
    <row r="55" spans="1:16" ht="15.75" thickBot="1" x14ac:dyDescent="0.3">
      <c r="A55" s="206" t="s">
        <v>79</v>
      </c>
      <c r="B55" s="207"/>
      <c r="C55" s="73">
        <v>17955</v>
      </c>
      <c r="D55" s="73">
        <v>4236</v>
      </c>
      <c r="E55" s="73">
        <v>0</v>
      </c>
      <c r="F55" s="73">
        <v>1215</v>
      </c>
      <c r="G55" s="73">
        <v>3090</v>
      </c>
      <c r="H55" s="74">
        <v>0</v>
      </c>
      <c r="I55" s="74"/>
      <c r="J55" s="108">
        <v>4754</v>
      </c>
      <c r="K55" s="74"/>
      <c r="L55" s="74"/>
      <c r="M55" s="74"/>
      <c r="N55" s="79">
        <f t="shared" si="10"/>
        <v>31250</v>
      </c>
      <c r="O55" s="2"/>
      <c r="P55" s="2"/>
    </row>
    <row r="56" spans="1:16" ht="16.5" thickTop="1" thickBot="1" x14ac:dyDescent="0.3">
      <c r="A56" s="183" t="s">
        <v>33</v>
      </c>
      <c r="B56" s="184"/>
      <c r="C56" s="65">
        <f t="shared" ref="C56:L56" si="11">SUM(C50:C55)</f>
        <v>96563</v>
      </c>
      <c r="D56" s="66">
        <f t="shared" si="11"/>
        <v>22897</v>
      </c>
      <c r="E56" s="65">
        <f t="shared" si="11"/>
        <v>835</v>
      </c>
      <c r="F56" s="66">
        <f t="shared" si="11"/>
        <v>61223</v>
      </c>
      <c r="G56" s="65">
        <f t="shared" si="11"/>
        <v>56942</v>
      </c>
      <c r="H56" s="66">
        <f t="shared" si="11"/>
        <v>1000</v>
      </c>
      <c r="I56" s="68">
        <f t="shared" si="11"/>
        <v>0</v>
      </c>
      <c r="J56" s="64">
        <f t="shared" si="11"/>
        <v>13171</v>
      </c>
      <c r="K56" s="68">
        <f t="shared" si="11"/>
        <v>150</v>
      </c>
      <c r="L56" s="69">
        <f t="shared" si="11"/>
        <v>0</v>
      </c>
      <c r="M56" s="69"/>
      <c r="N56" s="70"/>
      <c r="O56" s="56">
        <f>SUM(C56:N56)</f>
        <v>252781</v>
      </c>
      <c r="P56" s="134"/>
    </row>
    <row r="57" spans="1:16" ht="15.75" thickBot="1" x14ac:dyDescent="0.3">
      <c r="A57" s="208" t="s">
        <v>34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162"/>
      <c r="P57" s="162"/>
    </row>
    <row r="58" spans="1:16" x14ac:dyDescent="0.25">
      <c r="A58" s="210" t="s">
        <v>61</v>
      </c>
      <c r="B58" s="211"/>
      <c r="C58" s="24">
        <v>186074</v>
      </c>
      <c r="D58" s="24">
        <v>43942</v>
      </c>
      <c r="E58" s="23">
        <v>230</v>
      </c>
      <c r="F58" s="24">
        <v>20962</v>
      </c>
      <c r="G58" s="24">
        <v>36945</v>
      </c>
      <c r="H58" s="23">
        <v>213</v>
      </c>
      <c r="I58" s="25"/>
      <c r="J58" s="22">
        <v>29315</v>
      </c>
      <c r="K58" s="23"/>
      <c r="L58" s="23"/>
      <c r="M58" s="23"/>
      <c r="N58" s="42">
        <f t="shared" ref="N58:N88" si="12">SUM(C58:L58)</f>
        <v>317681</v>
      </c>
      <c r="O58" s="2"/>
      <c r="P58" s="2"/>
    </row>
    <row r="59" spans="1:16" ht="15.75" thickBot="1" x14ac:dyDescent="0.3">
      <c r="A59" s="192" t="s">
        <v>35</v>
      </c>
      <c r="B59" s="193"/>
      <c r="C59" s="12">
        <v>15227</v>
      </c>
      <c r="D59" s="12">
        <v>3592</v>
      </c>
      <c r="E59" s="13"/>
      <c r="F59" s="13"/>
      <c r="G59" s="13"/>
      <c r="H59" s="13"/>
      <c r="I59" s="14"/>
      <c r="J59" s="14"/>
      <c r="K59" s="13"/>
      <c r="L59" s="13"/>
      <c r="M59" s="13"/>
      <c r="N59" s="45">
        <f>SUM(C59:M59)</f>
        <v>18819</v>
      </c>
      <c r="O59" s="2"/>
      <c r="P59" s="2"/>
    </row>
    <row r="60" spans="1:16" ht="16.5" thickTop="1" thickBot="1" x14ac:dyDescent="0.3">
      <c r="A60" s="181" t="s">
        <v>2</v>
      </c>
      <c r="B60" s="182"/>
      <c r="C60" s="113">
        <f t="shared" ref="C60:M60" si="13">SUM(C58:C59)</f>
        <v>201301</v>
      </c>
      <c r="D60" s="113">
        <f t="shared" si="13"/>
        <v>47534</v>
      </c>
      <c r="E60" s="113">
        <f t="shared" si="13"/>
        <v>230</v>
      </c>
      <c r="F60" s="113">
        <f t="shared" si="13"/>
        <v>20962</v>
      </c>
      <c r="G60" s="113">
        <f t="shared" si="13"/>
        <v>36945</v>
      </c>
      <c r="H60" s="113">
        <f t="shared" si="13"/>
        <v>213</v>
      </c>
      <c r="I60" s="113">
        <f t="shared" si="13"/>
        <v>0</v>
      </c>
      <c r="J60" s="113">
        <f t="shared" si="13"/>
        <v>29315</v>
      </c>
      <c r="K60" s="113">
        <f t="shared" si="13"/>
        <v>0</v>
      </c>
      <c r="L60" s="113">
        <f t="shared" si="13"/>
        <v>0</v>
      </c>
      <c r="M60" s="113">
        <f t="shared" si="13"/>
        <v>0</v>
      </c>
      <c r="N60" s="111">
        <f t="shared" si="12"/>
        <v>336500</v>
      </c>
      <c r="O60" s="2"/>
      <c r="P60" s="2"/>
    </row>
    <row r="61" spans="1:16" ht="15.75" thickTop="1" x14ac:dyDescent="0.25">
      <c r="A61" s="190" t="s">
        <v>62</v>
      </c>
      <c r="B61" s="191"/>
      <c r="C61" s="24">
        <v>131950</v>
      </c>
      <c r="D61" s="24">
        <v>31127</v>
      </c>
      <c r="E61" s="23">
        <v>160</v>
      </c>
      <c r="F61" s="24">
        <v>25365</v>
      </c>
      <c r="G61" s="24">
        <v>28051</v>
      </c>
      <c r="H61" s="23">
        <v>250</v>
      </c>
      <c r="I61" s="25">
        <v>350</v>
      </c>
      <c r="J61" s="22"/>
      <c r="K61" s="23"/>
      <c r="L61" s="23"/>
      <c r="M61" s="23"/>
      <c r="N61" s="42">
        <f t="shared" si="12"/>
        <v>217253</v>
      </c>
      <c r="O61" s="114"/>
      <c r="P61" s="114"/>
    </row>
    <row r="62" spans="1:16" ht="15.75" thickBot="1" x14ac:dyDescent="0.3">
      <c r="A62" s="192" t="s">
        <v>35</v>
      </c>
      <c r="B62" s="193"/>
      <c r="C62" s="12">
        <v>14288</v>
      </c>
      <c r="D62" s="12">
        <v>3371</v>
      </c>
      <c r="E62" s="13"/>
      <c r="F62" s="13"/>
      <c r="G62" s="13"/>
      <c r="H62" s="13"/>
      <c r="I62" s="14"/>
      <c r="J62" s="14"/>
      <c r="K62" s="13"/>
      <c r="L62" s="13"/>
      <c r="M62" s="13"/>
      <c r="N62" s="45">
        <f>SUM(C62:M62)</f>
        <v>17659</v>
      </c>
      <c r="O62" s="20"/>
      <c r="P62" s="20"/>
    </row>
    <row r="63" spans="1:16" ht="16.5" thickTop="1" thickBot="1" x14ac:dyDescent="0.3">
      <c r="A63" s="181" t="s">
        <v>2</v>
      </c>
      <c r="B63" s="182"/>
      <c r="C63" s="113">
        <f t="shared" ref="C63:M63" si="14">SUM(C61:C62)</f>
        <v>146238</v>
      </c>
      <c r="D63" s="113">
        <f t="shared" si="14"/>
        <v>34498</v>
      </c>
      <c r="E63" s="113">
        <f t="shared" si="14"/>
        <v>160</v>
      </c>
      <c r="F63" s="113">
        <f t="shared" si="14"/>
        <v>25365</v>
      </c>
      <c r="G63" s="113">
        <f t="shared" si="14"/>
        <v>28051</v>
      </c>
      <c r="H63" s="113">
        <f t="shared" si="14"/>
        <v>250</v>
      </c>
      <c r="I63" s="113">
        <f t="shared" si="14"/>
        <v>350</v>
      </c>
      <c r="J63" s="113">
        <f t="shared" si="14"/>
        <v>0</v>
      </c>
      <c r="K63" s="113">
        <f t="shared" si="14"/>
        <v>0</v>
      </c>
      <c r="L63" s="113">
        <f t="shared" si="14"/>
        <v>0</v>
      </c>
      <c r="M63" s="113">
        <f t="shared" si="14"/>
        <v>0</v>
      </c>
      <c r="N63" s="111">
        <f t="shared" si="12"/>
        <v>234912</v>
      </c>
      <c r="O63" s="20"/>
      <c r="P63" s="20"/>
    </row>
    <row r="64" spans="1:16" ht="15.75" thickTop="1" x14ac:dyDescent="0.25">
      <c r="A64" s="190" t="s">
        <v>36</v>
      </c>
      <c r="B64" s="191"/>
      <c r="C64" s="24">
        <v>198074</v>
      </c>
      <c r="D64" s="24">
        <v>46726</v>
      </c>
      <c r="E64" s="24">
        <v>1450</v>
      </c>
      <c r="F64" s="24">
        <v>361934</v>
      </c>
      <c r="G64" s="24">
        <v>106053</v>
      </c>
      <c r="H64" s="23">
        <v>500</v>
      </c>
      <c r="I64" s="25"/>
      <c r="J64" s="22">
        <v>27900</v>
      </c>
      <c r="K64" s="23">
        <v>50</v>
      </c>
      <c r="L64" s="23"/>
      <c r="M64" s="23"/>
      <c r="N64" s="42">
        <f t="shared" si="12"/>
        <v>742687</v>
      </c>
      <c r="O64" s="114"/>
      <c r="P64" s="114"/>
    </row>
    <row r="65" spans="1:16" x14ac:dyDescent="0.25">
      <c r="A65" s="194" t="s">
        <v>37</v>
      </c>
      <c r="B65" s="195"/>
      <c r="C65" s="16">
        <v>344975</v>
      </c>
      <c r="D65" s="16">
        <v>81380</v>
      </c>
      <c r="E65" s="17"/>
      <c r="F65" s="17"/>
      <c r="G65" s="17"/>
      <c r="H65" s="17"/>
      <c r="I65" s="18"/>
      <c r="J65" s="18"/>
      <c r="K65" s="17"/>
      <c r="L65" s="17"/>
      <c r="M65" s="17"/>
      <c r="N65" s="42">
        <f>SUM(C65:M65)</f>
        <v>426355</v>
      </c>
      <c r="O65" s="2"/>
      <c r="P65" s="2"/>
    </row>
    <row r="66" spans="1:16" ht="15.75" thickBot="1" x14ac:dyDescent="0.3">
      <c r="A66" s="188" t="s">
        <v>38</v>
      </c>
      <c r="B66" s="189"/>
      <c r="C66" s="148"/>
      <c r="D66" s="148"/>
      <c r="E66" s="148"/>
      <c r="F66" s="148"/>
      <c r="G66" s="149"/>
      <c r="H66" s="148"/>
      <c r="I66" s="148"/>
      <c r="J66" s="18"/>
      <c r="K66" s="17"/>
      <c r="L66" s="17"/>
      <c r="M66" s="17"/>
      <c r="N66" s="133">
        <v>0</v>
      </c>
      <c r="O66" s="2"/>
      <c r="P66" s="2"/>
    </row>
    <row r="67" spans="1:16" ht="16.5" thickTop="1" thickBot="1" x14ac:dyDescent="0.3">
      <c r="A67" s="181" t="s">
        <v>2</v>
      </c>
      <c r="B67" s="182"/>
      <c r="C67" s="109">
        <f t="shared" ref="C67:M67" si="15">SUM(C64:C66)</f>
        <v>543049</v>
      </c>
      <c r="D67" s="109">
        <f t="shared" si="15"/>
        <v>128106</v>
      </c>
      <c r="E67" s="109">
        <f t="shared" si="15"/>
        <v>1450</v>
      </c>
      <c r="F67" s="109">
        <f t="shared" si="15"/>
        <v>361934</v>
      </c>
      <c r="G67" s="109">
        <f t="shared" si="15"/>
        <v>106053</v>
      </c>
      <c r="H67" s="109">
        <f t="shared" si="15"/>
        <v>500</v>
      </c>
      <c r="I67" s="109">
        <f t="shared" si="15"/>
        <v>0</v>
      </c>
      <c r="J67" s="109">
        <f t="shared" si="15"/>
        <v>27900</v>
      </c>
      <c r="K67" s="109">
        <f t="shared" si="15"/>
        <v>50</v>
      </c>
      <c r="L67" s="109">
        <f t="shared" si="15"/>
        <v>0</v>
      </c>
      <c r="M67" s="109">
        <f t="shared" si="15"/>
        <v>0</v>
      </c>
      <c r="N67" s="111">
        <f t="shared" si="12"/>
        <v>1169042</v>
      </c>
      <c r="O67" s="2"/>
      <c r="P67" s="2"/>
    </row>
    <row r="68" spans="1:16" ht="15.75" thickTop="1" x14ac:dyDescent="0.25">
      <c r="A68" s="190" t="s">
        <v>39</v>
      </c>
      <c r="B68" s="191"/>
      <c r="C68" s="16">
        <v>70954</v>
      </c>
      <c r="D68" s="16">
        <v>16738</v>
      </c>
      <c r="E68" s="17">
        <v>490</v>
      </c>
      <c r="F68" s="16">
        <v>19149</v>
      </c>
      <c r="G68" s="16">
        <v>27648</v>
      </c>
      <c r="H68" s="17">
        <v>0</v>
      </c>
      <c r="I68" s="18"/>
      <c r="J68" s="28">
        <v>3230</v>
      </c>
      <c r="K68" s="17"/>
      <c r="L68" s="17"/>
      <c r="M68" s="17"/>
      <c r="N68" s="42">
        <f t="shared" si="12"/>
        <v>138209</v>
      </c>
      <c r="O68" s="114"/>
      <c r="P68" s="114"/>
    </row>
    <row r="69" spans="1:16" x14ac:dyDescent="0.25">
      <c r="A69" s="177" t="s">
        <v>40</v>
      </c>
      <c r="B69" s="178"/>
      <c r="C69" s="16">
        <v>5620</v>
      </c>
      <c r="D69" s="17">
        <v>1326</v>
      </c>
      <c r="E69" s="17"/>
      <c r="F69" s="17"/>
      <c r="G69" s="17"/>
      <c r="H69" s="17"/>
      <c r="I69" s="18"/>
      <c r="J69" s="18"/>
      <c r="K69" s="17"/>
      <c r="L69" s="17"/>
      <c r="M69" s="17"/>
      <c r="N69" s="42">
        <f t="shared" si="12"/>
        <v>6946</v>
      </c>
      <c r="O69" s="2"/>
      <c r="P69" s="2"/>
    </row>
    <row r="70" spans="1:16" x14ac:dyDescent="0.25">
      <c r="A70" s="177" t="s">
        <v>41</v>
      </c>
      <c r="B70" s="178"/>
      <c r="C70" s="30">
        <v>71305</v>
      </c>
      <c r="D70" s="30">
        <v>16821</v>
      </c>
      <c r="E70" s="31"/>
      <c r="F70" s="30"/>
      <c r="G70" s="31"/>
      <c r="H70" s="31"/>
      <c r="I70" s="32"/>
      <c r="J70" s="32"/>
      <c r="K70" s="31"/>
      <c r="L70" s="31"/>
      <c r="M70" s="31"/>
      <c r="N70" s="42">
        <f>SUM(C70:M70)</f>
        <v>88126</v>
      </c>
      <c r="O70" s="2"/>
      <c r="P70" s="2"/>
    </row>
    <row r="71" spans="1:16" x14ac:dyDescent="0.25">
      <c r="A71" s="177" t="s">
        <v>74</v>
      </c>
      <c r="B71" s="178"/>
      <c r="C71" s="16">
        <v>3941</v>
      </c>
      <c r="D71" s="16">
        <v>930</v>
      </c>
      <c r="E71" s="17"/>
      <c r="F71" s="16"/>
      <c r="G71" s="17"/>
      <c r="H71" s="17"/>
      <c r="I71" s="18"/>
      <c r="J71" s="18"/>
      <c r="K71" s="17"/>
      <c r="L71" s="17"/>
      <c r="M71" s="17"/>
      <c r="N71" s="42">
        <f>SUM(C71:M71)</f>
        <v>4871</v>
      </c>
      <c r="O71" s="2"/>
      <c r="P71" s="2"/>
    </row>
    <row r="72" spans="1:16" x14ac:dyDescent="0.25">
      <c r="A72" s="177" t="s">
        <v>42</v>
      </c>
      <c r="B72" s="178"/>
      <c r="C72" s="16">
        <v>2493</v>
      </c>
      <c r="D72" s="16">
        <v>588</v>
      </c>
      <c r="E72" s="17"/>
      <c r="F72" s="17"/>
      <c r="G72" s="17"/>
      <c r="H72" s="17"/>
      <c r="I72" s="18"/>
      <c r="J72" s="18"/>
      <c r="K72" s="17"/>
      <c r="L72" s="17"/>
      <c r="M72" s="17"/>
      <c r="N72" s="42">
        <f>SUM(C72:M72)</f>
        <v>3081</v>
      </c>
      <c r="O72" s="2"/>
      <c r="P72" s="2"/>
    </row>
    <row r="73" spans="1:16" ht="15.75" thickBot="1" x14ac:dyDescent="0.3">
      <c r="A73" s="188" t="s">
        <v>38</v>
      </c>
      <c r="B73" s="189"/>
      <c r="C73" s="31"/>
      <c r="D73" s="31"/>
      <c r="E73" s="31"/>
      <c r="F73" s="31"/>
      <c r="G73" s="30"/>
      <c r="H73" s="31"/>
      <c r="I73" s="32"/>
      <c r="J73" s="32"/>
      <c r="K73" s="31"/>
      <c r="L73" s="31"/>
      <c r="M73" s="31"/>
      <c r="N73" s="6">
        <v>0</v>
      </c>
      <c r="O73" s="20"/>
      <c r="P73" s="20"/>
    </row>
    <row r="74" spans="1:16" ht="16.5" thickTop="1" thickBot="1" x14ac:dyDescent="0.3">
      <c r="A74" s="181" t="s">
        <v>2</v>
      </c>
      <c r="B74" s="182"/>
      <c r="C74" s="109">
        <f t="shared" ref="C74:M74" si="16">SUM(C68:C73)</f>
        <v>154313</v>
      </c>
      <c r="D74" s="109">
        <f t="shared" si="16"/>
        <v>36403</v>
      </c>
      <c r="E74" s="109">
        <f t="shared" si="16"/>
        <v>490</v>
      </c>
      <c r="F74" s="109">
        <f t="shared" si="16"/>
        <v>19149</v>
      </c>
      <c r="G74" s="109">
        <f t="shared" si="16"/>
        <v>27648</v>
      </c>
      <c r="H74" s="109">
        <f t="shared" si="16"/>
        <v>0</v>
      </c>
      <c r="I74" s="109">
        <f t="shared" si="16"/>
        <v>0</v>
      </c>
      <c r="J74" s="109">
        <f t="shared" si="16"/>
        <v>3230</v>
      </c>
      <c r="K74" s="109">
        <f t="shared" si="16"/>
        <v>0</v>
      </c>
      <c r="L74" s="109">
        <f t="shared" si="16"/>
        <v>0</v>
      </c>
      <c r="M74" s="109">
        <f t="shared" si="16"/>
        <v>0</v>
      </c>
      <c r="N74" s="111">
        <f t="shared" si="12"/>
        <v>241233</v>
      </c>
      <c r="O74" s="2"/>
      <c r="P74" s="2"/>
    </row>
    <row r="75" spans="1:16" ht="15.75" thickTop="1" x14ac:dyDescent="0.25">
      <c r="A75" s="190" t="s">
        <v>43</v>
      </c>
      <c r="B75" s="191"/>
      <c r="C75" s="17"/>
      <c r="D75" s="17"/>
      <c r="E75" s="17">
        <v>100</v>
      </c>
      <c r="F75" s="16">
        <v>921</v>
      </c>
      <c r="G75" s="16">
        <v>1760</v>
      </c>
      <c r="H75" s="17">
        <v>50</v>
      </c>
      <c r="I75" s="18"/>
      <c r="J75" s="28">
        <v>250</v>
      </c>
      <c r="K75" s="17"/>
      <c r="L75" s="17"/>
      <c r="M75" s="17"/>
      <c r="N75" s="42">
        <f t="shared" si="12"/>
        <v>3081</v>
      </c>
      <c r="O75" s="114"/>
      <c r="P75" s="114"/>
    </row>
    <row r="76" spans="1:16" ht="15.75" thickBot="1" x14ac:dyDescent="0.3">
      <c r="A76" s="188" t="s">
        <v>44</v>
      </c>
      <c r="B76" s="189"/>
      <c r="C76" s="30">
        <v>13769</v>
      </c>
      <c r="D76" s="30">
        <v>3248</v>
      </c>
      <c r="E76" s="31"/>
      <c r="F76" s="30"/>
      <c r="G76" s="31"/>
      <c r="H76" s="31"/>
      <c r="I76" s="32"/>
      <c r="J76" s="32"/>
      <c r="K76" s="31"/>
      <c r="L76" s="31"/>
      <c r="M76" s="31"/>
      <c r="N76" s="42">
        <f>SUM(C76:M76)</f>
        <v>17017</v>
      </c>
      <c r="O76" s="2"/>
      <c r="P76" s="2"/>
    </row>
    <row r="77" spans="1:16" ht="16.5" thickTop="1" thickBot="1" x14ac:dyDescent="0.3">
      <c r="A77" s="181" t="s">
        <v>2</v>
      </c>
      <c r="B77" s="182"/>
      <c r="C77" s="110">
        <f t="shared" ref="C77:M77" si="17">SUM(C75:C76)</f>
        <v>13769</v>
      </c>
      <c r="D77" s="110">
        <f t="shared" si="17"/>
        <v>3248</v>
      </c>
      <c r="E77" s="110">
        <f t="shared" si="17"/>
        <v>100</v>
      </c>
      <c r="F77" s="110">
        <f t="shared" si="17"/>
        <v>921</v>
      </c>
      <c r="G77" s="110">
        <f t="shared" si="17"/>
        <v>1760</v>
      </c>
      <c r="H77" s="110">
        <f t="shared" si="17"/>
        <v>50</v>
      </c>
      <c r="I77" s="110">
        <f t="shared" si="17"/>
        <v>0</v>
      </c>
      <c r="J77" s="110">
        <f t="shared" si="17"/>
        <v>250</v>
      </c>
      <c r="K77" s="110">
        <f t="shared" si="17"/>
        <v>0</v>
      </c>
      <c r="L77" s="110">
        <f t="shared" si="17"/>
        <v>0</v>
      </c>
      <c r="M77" s="110">
        <f t="shared" si="17"/>
        <v>0</v>
      </c>
      <c r="N77" s="111">
        <f t="shared" si="12"/>
        <v>20098</v>
      </c>
      <c r="O77" s="36"/>
      <c r="P77" s="36"/>
    </row>
    <row r="78" spans="1:16" ht="15.75" thickTop="1" x14ac:dyDescent="0.25">
      <c r="A78" s="190" t="s">
        <v>63</v>
      </c>
      <c r="B78" s="191"/>
      <c r="C78" s="16">
        <v>23468</v>
      </c>
      <c r="D78" s="16">
        <v>5606</v>
      </c>
      <c r="E78" s="17">
        <v>260</v>
      </c>
      <c r="F78" s="16">
        <v>10029</v>
      </c>
      <c r="G78" s="16">
        <v>15372</v>
      </c>
      <c r="H78" s="17">
        <v>125</v>
      </c>
      <c r="I78" s="18"/>
      <c r="J78" s="28">
        <v>49690</v>
      </c>
      <c r="K78" s="17"/>
      <c r="L78" s="17"/>
      <c r="M78" s="17"/>
      <c r="N78" s="42">
        <f t="shared" si="12"/>
        <v>104550</v>
      </c>
      <c r="O78" s="112"/>
      <c r="P78" s="112"/>
    </row>
    <row r="79" spans="1:16" s="167" customFormat="1" x14ac:dyDescent="0.25">
      <c r="A79" s="171" t="s">
        <v>93</v>
      </c>
      <c r="B79" s="172"/>
      <c r="C79" s="16">
        <v>51792</v>
      </c>
      <c r="D79" s="16">
        <v>12218</v>
      </c>
      <c r="E79" s="17"/>
      <c r="F79" s="16"/>
      <c r="G79" s="16"/>
      <c r="H79" s="17"/>
      <c r="I79" s="18"/>
      <c r="J79" s="28"/>
      <c r="K79" s="17"/>
      <c r="L79" s="17"/>
      <c r="M79" s="17"/>
      <c r="N79" s="42">
        <f t="shared" si="12"/>
        <v>64010</v>
      </c>
      <c r="O79" s="112"/>
      <c r="P79" s="112"/>
    </row>
    <row r="80" spans="1:16" x14ac:dyDescent="0.25">
      <c r="A80" s="177" t="s">
        <v>80</v>
      </c>
      <c r="B80" s="178"/>
      <c r="C80" s="16">
        <v>1008</v>
      </c>
      <c r="D80" s="16">
        <v>238</v>
      </c>
      <c r="E80" s="17"/>
      <c r="F80" s="16"/>
      <c r="G80" s="16"/>
      <c r="H80" s="17"/>
      <c r="I80" s="18"/>
      <c r="J80" s="28"/>
      <c r="K80" s="17"/>
      <c r="L80" s="17"/>
      <c r="M80" s="17"/>
      <c r="N80" s="42">
        <f>SUM(C80:M80)</f>
        <v>1246</v>
      </c>
      <c r="O80" s="112"/>
      <c r="P80" s="112"/>
    </row>
    <row r="81" spans="1:16" ht="15.75" thickBot="1" x14ac:dyDescent="0.3">
      <c r="A81" s="188" t="s">
        <v>64</v>
      </c>
      <c r="B81" s="189"/>
      <c r="C81" s="30">
        <v>51091</v>
      </c>
      <c r="D81" s="30">
        <v>12053</v>
      </c>
      <c r="E81" s="31"/>
      <c r="F81" s="31"/>
      <c r="G81" s="31"/>
      <c r="H81" s="31"/>
      <c r="I81" s="32"/>
      <c r="J81" s="32"/>
      <c r="K81" s="31"/>
      <c r="L81" s="31"/>
      <c r="M81" s="31"/>
      <c r="N81" s="42">
        <f t="shared" si="12"/>
        <v>63144</v>
      </c>
      <c r="O81" s="2"/>
      <c r="P81" s="2"/>
    </row>
    <row r="82" spans="1:16" ht="16.5" thickTop="1" thickBot="1" x14ac:dyDescent="0.3">
      <c r="A82" s="181" t="s">
        <v>2</v>
      </c>
      <c r="B82" s="182"/>
      <c r="C82" s="109">
        <f t="shared" ref="C82:M82" si="18">SUM(C78:C81)</f>
        <v>127359</v>
      </c>
      <c r="D82" s="109">
        <f t="shared" si="18"/>
        <v>30115</v>
      </c>
      <c r="E82" s="109">
        <f t="shared" si="18"/>
        <v>260</v>
      </c>
      <c r="F82" s="109">
        <f t="shared" si="18"/>
        <v>10029</v>
      </c>
      <c r="G82" s="109">
        <f t="shared" si="18"/>
        <v>15372</v>
      </c>
      <c r="H82" s="109">
        <f t="shared" si="18"/>
        <v>125</v>
      </c>
      <c r="I82" s="109">
        <f t="shared" si="18"/>
        <v>0</v>
      </c>
      <c r="J82" s="109">
        <f t="shared" si="18"/>
        <v>49690</v>
      </c>
      <c r="K82" s="109">
        <f t="shared" si="18"/>
        <v>0</v>
      </c>
      <c r="L82" s="109">
        <f t="shared" si="18"/>
        <v>0</v>
      </c>
      <c r="M82" s="109">
        <f t="shared" si="18"/>
        <v>0</v>
      </c>
      <c r="N82" s="111">
        <f t="shared" si="12"/>
        <v>232950</v>
      </c>
      <c r="O82" s="2"/>
      <c r="P82" s="2"/>
    </row>
    <row r="83" spans="1:16" ht="15.75" thickTop="1" x14ac:dyDescent="0.25">
      <c r="A83" s="190" t="s">
        <v>45</v>
      </c>
      <c r="B83" s="191"/>
      <c r="C83" s="30">
        <v>24815</v>
      </c>
      <c r="D83" s="30">
        <v>5854</v>
      </c>
      <c r="E83" s="31">
        <v>630</v>
      </c>
      <c r="F83" s="30">
        <v>20835</v>
      </c>
      <c r="G83" s="30">
        <v>7100</v>
      </c>
      <c r="H83" s="31"/>
      <c r="I83" s="32"/>
      <c r="J83" s="32"/>
      <c r="K83" s="31"/>
      <c r="L83" s="41"/>
      <c r="M83" s="41"/>
      <c r="N83" s="143">
        <f t="shared" si="12"/>
        <v>59234</v>
      </c>
      <c r="O83" s="114"/>
      <c r="P83" s="114"/>
    </row>
    <row r="84" spans="1:16" x14ac:dyDescent="0.25">
      <c r="A84" s="177" t="s">
        <v>72</v>
      </c>
      <c r="B84" s="178"/>
      <c r="C84" s="30">
        <v>25718</v>
      </c>
      <c r="D84" s="30">
        <v>6067</v>
      </c>
      <c r="E84" s="31"/>
      <c r="F84" s="30"/>
      <c r="G84" s="30"/>
      <c r="H84" s="31"/>
      <c r="I84" s="32"/>
      <c r="J84" s="32"/>
      <c r="K84" s="31"/>
      <c r="L84" s="101"/>
      <c r="M84" s="101"/>
      <c r="N84" s="143">
        <f>SUM(C84:L84)</f>
        <v>31785</v>
      </c>
      <c r="O84" s="114"/>
      <c r="P84" s="114"/>
    </row>
    <row r="85" spans="1:16" x14ac:dyDescent="0.25">
      <c r="A85" s="177" t="s">
        <v>46</v>
      </c>
      <c r="B85" s="178"/>
      <c r="C85" s="31"/>
      <c r="D85" s="31"/>
      <c r="E85" s="31"/>
      <c r="F85" s="31"/>
      <c r="G85" s="31"/>
      <c r="H85" s="31"/>
      <c r="I85" s="32"/>
      <c r="J85" s="32"/>
      <c r="K85" s="31"/>
      <c r="L85" s="87">
        <v>139000</v>
      </c>
      <c r="M85" s="87"/>
      <c r="N85" s="143">
        <f t="shared" si="12"/>
        <v>139000</v>
      </c>
      <c r="O85" s="2"/>
      <c r="P85" s="2"/>
    </row>
    <row r="86" spans="1:16" s="167" customFormat="1" x14ac:dyDescent="0.25">
      <c r="A86" s="168" t="s">
        <v>94</v>
      </c>
      <c r="B86" s="169"/>
      <c r="C86" s="31">
        <v>4063</v>
      </c>
      <c r="D86" s="31">
        <v>959</v>
      </c>
      <c r="E86" s="31"/>
      <c r="F86" s="31"/>
      <c r="G86" s="31"/>
      <c r="H86" s="31"/>
      <c r="I86" s="32"/>
      <c r="J86" s="32"/>
      <c r="K86" s="31"/>
      <c r="L86" s="87"/>
      <c r="M86" s="87"/>
      <c r="N86" s="143">
        <f t="shared" si="12"/>
        <v>5022</v>
      </c>
      <c r="O86" s="2"/>
      <c r="P86" s="2"/>
    </row>
    <row r="87" spans="1:16" x14ac:dyDescent="0.25">
      <c r="A87" s="177" t="s">
        <v>47</v>
      </c>
      <c r="B87" s="178"/>
      <c r="C87" s="30">
        <v>6653</v>
      </c>
      <c r="D87" s="30">
        <v>1569</v>
      </c>
      <c r="E87" s="31">
        <v>20</v>
      </c>
      <c r="F87" s="30">
        <v>5007</v>
      </c>
      <c r="G87" s="30">
        <v>16550</v>
      </c>
      <c r="H87" s="31"/>
      <c r="I87" s="32"/>
      <c r="J87" s="32"/>
      <c r="K87" s="31">
        <v>1000</v>
      </c>
      <c r="L87" s="88"/>
      <c r="M87" s="88"/>
      <c r="N87" s="143">
        <f t="shared" si="12"/>
        <v>30799</v>
      </c>
      <c r="O87" s="2"/>
      <c r="P87" s="2"/>
    </row>
    <row r="88" spans="1:16" ht="15.75" thickBot="1" x14ac:dyDescent="0.3">
      <c r="A88" s="179" t="s">
        <v>48</v>
      </c>
      <c r="B88" s="180"/>
      <c r="C88" s="118">
        <v>6653</v>
      </c>
      <c r="D88" s="118">
        <v>1569</v>
      </c>
      <c r="E88" s="116">
        <v>70</v>
      </c>
      <c r="F88" s="118">
        <v>2240</v>
      </c>
      <c r="G88" s="118">
        <v>13725</v>
      </c>
      <c r="H88" s="116"/>
      <c r="I88" s="117"/>
      <c r="J88" s="117"/>
      <c r="K88" s="116"/>
      <c r="L88" s="13"/>
      <c r="M88" s="13"/>
      <c r="N88" s="144">
        <f t="shared" si="12"/>
        <v>24257</v>
      </c>
      <c r="O88" s="2"/>
      <c r="P88" s="2"/>
    </row>
    <row r="89" spans="1:16" ht="16.5" thickTop="1" thickBot="1" x14ac:dyDescent="0.3">
      <c r="A89" s="181" t="s">
        <v>2</v>
      </c>
      <c r="B89" s="182"/>
      <c r="C89" s="109">
        <f>SUM(C83:C88)</f>
        <v>67902</v>
      </c>
      <c r="D89" s="109">
        <f t="shared" ref="D89:M89" si="19">SUM(D83:D88)</f>
        <v>16018</v>
      </c>
      <c r="E89" s="109">
        <f t="shared" si="19"/>
        <v>720</v>
      </c>
      <c r="F89" s="109">
        <f t="shared" si="19"/>
        <v>28082</v>
      </c>
      <c r="G89" s="109">
        <f t="shared" si="19"/>
        <v>37375</v>
      </c>
      <c r="H89" s="109">
        <f t="shared" si="19"/>
        <v>0</v>
      </c>
      <c r="I89" s="109">
        <f t="shared" si="19"/>
        <v>0</v>
      </c>
      <c r="J89" s="109">
        <f t="shared" si="19"/>
        <v>0</v>
      </c>
      <c r="K89" s="109">
        <f t="shared" si="19"/>
        <v>1000</v>
      </c>
      <c r="L89" s="109">
        <f t="shared" si="19"/>
        <v>139000</v>
      </c>
      <c r="M89" s="109">
        <f t="shared" si="19"/>
        <v>0</v>
      </c>
      <c r="N89" s="111">
        <f>SUM(C89:M89)</f>
        <v>290097</v>
      </c>
      <c r="O89" s="2"/>
      <c r="P89" s="2"/>
    </row>
    <row r="90" spans="1:16" ht="16.5" thickTop="1" thickBot="1" x14ac:dyDescent="0.3">
      <c r="A90" s="183" t="s">
        <v>49</v>
      </c>
      <c r="B90" s="184"/>
      <c r="C90" s="65">
        <f>SUM(C89,C82,C77,C74,C67,C63,C60)</f>
        <v>1253931</v>
      </c>
      <c r="D90" s="65">
        <f t="shared" ref="D90:M90" si="20">SUM(D89,D82,D77,D74,D67,D63,D60)</f>
        <v>295922</v>
      </c>
      <c r="E90" s="65">
        <f t="shared" si="20"/>
        <v>3410</v>
      </c>
      <c r="F90" s="65">
        <f t="shared" si="20"/>
        <v>466442</v>
      </c>
      <c r="G90" s="65">
        <f t="shared" si="20"/>
        <v>253204</v>
      </c>
      <c r="H90" s="65">
        <f t="shared" si="20"/>
        <v>1138</v>
      </c>
      <c r="I90" s="65">
        <f t="shared" si="20"/>
        <v>350</v>
      </c>
      <c r="J90" s="65">
        <f t="shared" si="20"/>
        <v>110385</v>
      </c>
      <c r="K90" s="65">
        <f t="shared" si="20"/>
        <v>1050</v>
      </c>
      <c r="L90" s="65">
        <f t="shared" si="20"/>
        <v>139000</v>
      </c>
      <c r="M90" s="65">
        <f t="shared" si="20"/>
        <v>0</v>
      </c>
      <c r="N90" s="70"/>
      <c r="O90" s="56">
        <f>SUM(C90:N90)</f>
        <v>2524832</v>
      </c>
      <c r="P90" s="134"/>
    </row>
    <row r="91" spans="1:16" ht="15.75" thickBot="1" x14ac:dyDescent="0.3">
      <c r="A91" s="26" t="s">
        <v>50</v>
      </c>
      <c r="B91" s="21"/>
      <c r="C91" s="33"/>
      <c r="D91" s="160"/>
      <c r="E91" s="27"/>
      <c r="F91" s="35"/>
      <c r="G91" s="27"/>
      <c r="H91" s="27"/>
      <c r="I91" s="27"/>
      <c r="J91" s="27"/>
      <c r="K91" s="27"/>
      <c r="L91" s="27"/>
      <c r="M91" s="155"/>
      <c r="N91" s="39"/>
      <c r="O91" s="162"/>
      <c r="P91" s="162"/>
    </row>
    <row r="92" spans="1:16" x14ac:dyDescent="0.25">
      <c r="A92" s="161" t="s">
        <v>51</v>
      </c>
      <c r="B92" s="29"/>
      <c r="C92" s="30">
        <v>26870</v>
      </c>
      <c r="D92" s="30">
        <v>6339</v>
      </c>
      <c r="E92" s="31">
        <v>70</v>
      </c>
      <c r="F92" s="30">
        <v>10226</v>
      </c>
      <c r="G92" s="30">
        <v>3890</v>
      </c>
      <c r="H92" s="31"/>
      <c r="I92" s="32"/>
      <c r="J92" s="34"/>
      <c r="K92" s="31"/>
      <c r="L92" s="115"/>
      <c r="M92" s="115"/>
      <c r="N92" s="44">
        <f t="shared" ref="N92:N97" si="21">SUM(C92:L92)</f>
        <v>47395</v>
      </c>
      <c r="O92" s="2"/>
      <c r="P92" s="2"/>
    </row>
    <row r="93" spans="1:16" x14ac:dyDescent="0.25">
      <c r="A93" s="161" t="s">
        <v>52</v>
      </c>
      <c r="B93" s="29"/>
      <c r="C93" s="31"/>
      <c r="D93" s="31"/>
      <c r="E93" s="31"/>
      <c r="F93" s="31"/>
      <c r="G93" s="31"/>
      <c r="H93" s="31"/>
      <c r="I93" s="32"/>
      <c r="J93" s="32"/>
      <c r="K93" s="30">
        <v>256320</v>
      </c>
      <c r="L93" s="87"/>
      <c r="M93" s="87"/>
      <c r="N93" s="42">
        <f t="shared" si="21"/>
        <v>256320</v>
      </c>
      <c r="O93" s="2"/>
      <c r="P93" s="2"/>
    </row>
    <row r="94" spans="1:16" s="167" customFormat="1" x14ac:dyDescent="0.25">
      <c r="A94" s="168" t="s">
        <v>95</v>
      </c>
      <c r="B94" s="29"/>
      <c r="C94" s="31"/>
      <c r="D94" s="31"/>
      <c r="E94" s="31"/>
      <c r="F94" s="31"/>
      <c r="G94" s="31"/>
      <c r="H94" s="31"/>
      <c r="I94" s="32"/>
      <c r="J94" s="32"/>
      <c r="K94" s="30">
        <v>44210</v>
      </c>
      <c r="L94" s="87"/>
      <c r="M94" s="87"/>
      <c r="N94" s="42">
        <f t="shared" si="21"/>
        <v>44210</v>
      </c>
      <c r="O94" s="2"/>
      <c r="P94" s="2"/>
    </row>
    <row r="95" spans="1:16" x14ac:dyDescent="0.25">
      <c r="A95" s="161" t="s">
        <v>53</v>
      </c>
      <c r="B95" s="29"/>
      <c r="C95" s="30">
        <v>20963</v>
      </c>
      <c r="D95" s="30">
        <v>4945</v>
      </c>
      <c r="E95" s="31">
        <v>800</v>
      </c>
      <c r="F95" s="31">
        <v>2042</v>
      </c>
      <c r="G95" s="31">
        <v>560</v>
      </c>
      <c r="H95" s="31"/>
      <c r="I95" s="32"/>
      <c r="J95" s="34"/>
      <c r="K95" s="31"/>
      <c r="L95" s="88"/>
      <c r="M95" s="88"/>
      <c r="N95" s="42">
        <f t="shared" si="21"/>
        <v>29310</v>
      </c>
      <c r="O95" s="20"/>
      <c r="P95" s="20"/>
    </row>
    <row r="96" spans="1:16" x14ac:dyDescent="0.25">
      <c r="A96" s="161" t="s">
        <v>54</v>
      </c>
      <c r="B96" s="29"/>
      <c r="C96" s="30">
        <v>130121</v>
      </c>
      <c r="D96" s="30">
        <v>30695</v>
      </c>
      <c r="E96" s="31">
        <v>570</v>
      </c>
      <c r="F96" s="30">
        <v>4824</v>
      </c>
      <c r="G96" s="30">
        <v>1900</v>
      </c>
      <c r="H96" s="31">
        <v>30</v>
      </c>
      <c r="I96" s="32"/>
      <c r="J96" s="32">
        <v>1600</v>
      </c>
      <c r="K96" s="30"/>
      <c r="L96" s="88"/>
      <c r="M96" s="88"/>
      <c r="N96" s="42">
        <f t="shared" si="21"/>
        <v>169740</v>
      </c>
      <c r="O96" s="20"/>
      <c r="P96" s="20"/>
    </row>
    <row r="97" spans="1:16" ht="15.75" thickBot="1" x14ac:dyDescent="0.3">
      <c r="A97" s="161" t="s">
        <v>55</v>
      </c>
      <c r="B97" s="119"/>
      <c r="C97" s="116">
        <v>22656</v>
      </c>
      <c r="D97" s="116">
        <v>5344</v>
      </c>
      <c r="E97" s="116">
        <v>2500</v>
      </c>
      <c r="F97" s="118"/>
      <c r="G97" s="116"/>
      <c r="H97" s="116"/>
      <c r="I97" s="117"/>
      <c r="J97" s="117"/>
      <c r="K97" s="118">
        <v>26000</v>
      </c>
      <c r="L97" s="73">
        <v>40000</v>
      </c>
      <c r="M97" s="73"/>
      <c r="N97" s="79">
        <f t="shared" si="21"/>
        <v>96500</v>
      </c>
      <c r="O97" s="2"/>
      <c r="P97" s="2"/>
    </row>
    <row r="98" spans="1:16" ht="16.5" thickTop="1" thickBot="1" x14ac:dyDescent="0.3">
      <c r="A98" s="186" t="s">
        <v>89</v>
      </c>
      <c r="B98" s="187"/>
      <c r="C98" s="65">
        <f t="shared" ref="C98:M98" si="22">SUM(C92:C97)</f>
        <v>200610</v>
      </c>
      <c r="D98" s="65">
        <f t="shared" si="22"/>
        <v>47323</v>
      </c>
      <c r="E98" s="65">
        <f t="shared" si="22"/>
        <v>3940</v>
      </c>
      <c r="F98" s="65">
        <f t="shared" si="22"/>
        <v>17092</v>
      </c>
      <c r="G98" s="65">
        <f t="shared" si="22"/>
        <v>6350</v>
      </c>
      <c r="H98" s="65">
        <f t="shared" si="22"/>
        <v>30</v>
      </c>
      <c r="I98" s="65">
        <f t="shared" si="22"/>
        <v>0</v>
      </c>
      <c r="J98" s="65">
        <f t="shared" si="22"/>
        <v>1600</v>
      </c>
      <c r="K98" s="65">
        <f t="shared" si="22"/>
        <v>326530</v>
      </c>
      <c r="L98" s="65">
        <f t="shared" si="22"/>
        <v>40000</v>
      </c>
      <c r="M98" s="65">
        <f t="shared" si="22"/>
        <v>0</v>
      </c>
      <c r="N98" s="64"/>
      <c r="O98" s="56">
        <f>SUM(C98:N98)</f>
        <v>643475</v>
      </c>
      <c r="P98" s="134"/>
    </row>
    <row r="99" spans="1:16" x14ac:dyDescent="0.25">
      <c r="A99" s="46" t="s">
        <v>60</v>
      </c>
      <c r="B99" s="46"/>
      <c r="C99" s="46"/>
      <c r="D99" s="47"/>
      <c r="E99" s="47"/>
      <c r="F99" s="47"/>
      <c r="G99" s="47"/>
      <c r="H99" s="47"/>
      <c r="I99" s="47"/>
      <c r="J99" s="47"/>
      <c r="K99" s="48"/>
      <c r="L99" s="48"/>
      <c r="M99" s="48"/>
      <c r="N99" s="48"/>
      <c r="O99" s="125">
        <v>367426</v>
      </c>
      <c r="P99" s="125"/>
    </row>
    <row r="100" spans="1:16" x14ac:dyDescent="0.25">
      <c r="A100" s="170" t="s">
        <v>92</v>
      </c>
      <c r="B100" s="170"/>
      <c r="C100" s="170"/>
      <c r="D100" s="170"/>
      <c r="E100" s="170"/>
      <c r="F100" s="170"/>
      <c r="G100" s="170"/>
      <c r="H100" s="146"/>
      <c r="I100" s="146"/>
      <c r="J100" s="146"/>
      <c r="K100" s="147"/>
      <c r="L100" s="147"/>
      <c r="M100" s="147"/>
      <c r="N100" s="147"/>
      <c r="O100" s="125">
        <v>15000</v>
      </c>
      <c r="P100" s="125"/>
    </row>
    <row r="101" spans="1:16" x14ac:dyDescent="0.25">
      <c r="A101" s="185" t="s">
        <v>78</v>
      </c>
      <c r="B101" s="185"/>
      <c r="C101" s="185"/>
      <c r="D101" s="185"/>
      <c r="E101" s="146"/>
      <c r="F101" s="146"/>
      <c r="G101" s="146"/>
      <c r="H101" s="146"/>
      <c r="I101" s="146"/>
      <c r="J101" s="146"/>
      <c r="K101" s="147"/>
      <c r="L101" s="147"/>
      <c r="M101" s="147"/>
      <c r="N101" s="147"/>
      <c r="O101" s="125">
        <v>20000</v>
      </c>
      <c r="P101" s="125"/>
    </row>
    <row r="102" spans="1:16" ht="16.5" thickBot="1" x14ac:dyDescent="0.3">
      <c r="A102" s="49" t="s">
        <v>56</v>
      </c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7"/>
      <c r="O102" s="40">
        <f>SUM(O15,O18,O21,O31,O36,O40,O46,O49,O56,O90,O98,O99,O101,O100)</f>
        <v>5761755</v>
      </c>
      <c r="P102" s="40"/>
    </row>
    <row r="103" spans="1:16" x14ac:dyDescent="0.2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</row>
    <row r="104" spans="1:16" x14ac:dyDescent="0.2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</row>
    <row r="105" spans="1:16" x14ac:dyDescent="0.2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</row>
    <row r="106" spans="1:16" x14ac:dyDescent="0.25">
      <c r="A106" s="175" t="s">
        <v>82</v>
      </c>
      <c r="B106" s="175"/>
      <c r="C106" s="175"/>
      <c r="D106" s="175"/>
      <c r="E106" s="175"/>
      <c r="F106" s="175"/>
      <c r="G106" s="175"/>
      <c r="H106" s="162"/>
      <c r="I106" s="162"/>
      <c r="J106" s="162"/>
      <c r="K106" s="162"/>
      <c r="L106" s="162"/>
      <c r="M106" s="162"/>
      <c r="N106" s="162"/>
      <c r="O106" s="162"/>
      <c r="P106" s="162"/>
    </row>
    <row r="107" spans="1:16" x14ac:dyDescent="0.25">
      <c r="A107" s="176" t="s">
        <v>91</v>
      </c>
      <c r="B107" s="176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</row>
  </sheetData>
  <mergeCells count="96">
    <mergeCell ref="A107:B107"/>
    <mergeCell ref="A89:B89"/>
    <mergeCell ref="A90:B90"/>
    <mergeCell ref="A98:B98"/>
    <mergeCell ref="A101:D101"/>
    <mergeCell ref="A106:G106"/>
    <mergeCell ref="A88:B88"/>
    <mergeCell ref="A75:B75"/>
    <mergeCell ref="A76:B76"/>
    <mergeCell ref="A77:B77"/>
    <mergeCell ref="A78:B78"/>
    <mergeCell ref="A80:B80"/>
    <mergeCell ref="A81:B81"/>
    <mergeCell ref="A82:B82"/>
    <mergeCell ref="A83:B83"/>
    <mergeCell ref="A84:B84"/>
    <mergeCell ref="A85:B85"/>
    <mergeCell ref="A87:B87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A51:B51"/>
    <mergeCell ref="A52:B52"/>
    <mergeCell ref="A53:B53"/>
    <mergeCell ref="A54:B54"/>
    <mergeCell ref="A55:B55"/>
    <mergeCell ref="A56:B56"/>
    <mergeCell ref="A57:N57"/>
    <mergeCell ref="A58:B58"/>
    <mergeCell ref="A59:B59"/>
    <mergeCell ref="A60:B60"/>
    <mergeCell ref="A61:B61"/>
    <mergeCell ref="A50:B50"/>
    <mergeCell ref="A39:B39"/>
    <mergeCell ref="A40:B40"/>
    <mergeCell ref="A41:L41"/>
    <mergeCell ref="A42:B42"/>
    <mergeCell ref="A43:B43"/>
    <mergeCell ref="A44:B44"/>
    <mergeCell ref="A45:B45"/>
    <mergeCell ref="A46:B46"/>
    <mergeCell ref="A47:B47"/>
    <mergeCell ref="A48:B48"/>
    <mergeCell ref="A49:B49"/>
    <mergeCell ref="A38:B38"/>
    <mergeCell ref="A29:B29"/>
    <mergeCell ref="O29:P29"/>
    <mergeCell ref="A30:B30"/>
    <mergeCell ref="O30:P30"/>
    <mergeCell ref="A31:B31"/>
    <mergeCell ref="A32:L32"/>
    <mergeCell ref="A33:B33"/>
    <mergeCell ref="A34:B34"/>
    <mergeCell ref="A35:B35"/>
    <mergeCell ref="A36:B36"/>
    <mergeCell ref="A37:L37"/>
    <mergeCell ref="A26:B26"/>
    <mergeCell ref="A27:B27"/>
    <mergeCell ref="O26:P26"/>
    <mergeCell ref="A28:B28"/>
    <mergeCell ref="O27:P27"/>
    <mergeCell ref="A25:B25"/>
    <mergeCell ref="O25:P25"/>
    <mergeCell ref="A15:B15"/>
    <mergeCell ref="A16:L16"/>
    <mergeCell ref="A17:B17"/>
    <mergeCell ref="A18:B18"/>
    <mergeCell ref="A19:L19"/>
    <mergeCell ref="A20:B20"/>
    <mergeCell ref="A21:B21"/>
    <mergeCell ref="A22:B22"/>
    <mergeCell ref="A23:B23"/>
    <mergeCell ref="A24:B24"/>
    <mergeCell ref="O24:P24"/>
    <mergeCell ref="A14:B14"/>
    <mergeCell ref="N1:O1"/>
    <mergeCell ref="N2:O2"/>
    <mergeCell ref="N3:O3"/>
    <mergeCell ref="N4:O4"/>
    <mergeCell ref="N5:O5"/>
    <mergeCell ref="D6:J6"/>
    <mergeCell ref="A8:L8"/>
    <mergeCell ref="A9:B9"/>
    <mergeCell ref="A10:B10"/>
    <mergeCell ref="A11:B11"/>
    <mergeCell ref="A12:B12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</dc:creator>
  <cp:lastModifiedBy>LIV</cp:lastModifiedBy>
  <cp:lastPrinted>2016-01-19T13:40:12Z</cp:lastPrinted>
  <dcterms:created xsi:type="dcterms:W3CDTF">2014-02-03T12:20:32Z</dcterms:created>
  <dcterms:modified xsi:type="dcterms:W3CDTF">2016-02-08T14:25:04Z</dcterms:modified>
</cp:coreProperties>
</file>