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5135" windowHeight="9300" activeTab="0"/>
  </bookViews>
  <sheets>
    <sheet name="budžets2014 (EUR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<sst xmlns="http://schemas.openxmlformats.org/spreadsheetml/2006/main" count="97" uniqueCount="67">
  <si>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Nr.p.k.</t>
  </si>
  <si>
    <t>Mērķis</t>
  </si>
  <si>
    <t>Aizdevējs</t>
  </si>
  <si>
    <t>Līguma noslēgšanas datums</t>
  </si>
  <si>
    <t>Turpmākajos gados</t>
  </si>
  <si>
    <t>Pavisam</t>
  </si>
  <si>
    <t>Kopā saistības</t>
  </si>
  <si>
    <t>Kopā saistības % no pamatbudžeta</t>
  </si>
  <si>
    <t>Līguma atmaksas datums</t>
  </si>
  <si>
    <t>Procentu likme</t>
  </si>
  <si>
    <t>mainīgā</t>
  </si>
  <si>
    <t>VK</t>
  </si>
  <si>
    <t>2016.g.</t>
  </si>
  <si>
    <t>2017.g.</t>
  </si>
  <si>
    <t>2018.g.</t>
  </si>
  <si>
    <t>Kopā galvojumi</t>
  </si>
  <si>
    <t>Kopā saistības un galvojumi</t>
  </si>
  <si>
    <t>apkures katla remonts</t>
  </si>
  <si>
    <t>04.09.2008.</t>
  </si>
  <si>
    <t>Ūdenssaimniecibas sakārtošana Strupļu ciemā</t>
  </si>
  <si>
    <t>26.08.2008.</t>
  </si>
  <si>
    <t>Sporta zāles celtniecība</t>
  </si>
  <si>
    <t>07.07.2008.</t>
  </si>
  <si>
    <t>Pagalmu remonts</t>
  </si>
  <si>
    <t>14.05.2008.</t>
  </si>
  <si>
    <t>Pilsētas ielu remonts</t>
  </si>
  <si>
    <t>Vidusskolas kabineteu remonts</t>
  </si>
  <si>
    <t>01.06.2007.</t>
  </si>
  <si>
    <t>Infrastruktūras attīstībai</t>
  </si>
  <si>
    <t>SIA"Viļānu namsaimnieks" pamatkapitāla palielināšanai Kohēzijas fonda projekta "Ūdenssaimniecības attīstība Viļānu pašvaldībā, 3. kārta"</t>
  </si>
  <si>
    <t>09.09.2011.</t>
  </si>
  <si>
    <t>Igaunijas-Latvijas-Krievijas pārrobežu sadarbības programmas projekta (Nr.ELRI-109) "Transporta un loģistikas attīstības iespēju paaugstināšaan Latvijas-Igaunijas-Krievijas starptautiskas nozīmes stratēģiskajos transporta koridoros</t>
  </si>
  <si>
    <t>26.09.2012.</t>
  </si>
  <si>
    <t>ELFLA projekts"Viļānu kultūras nama-bibliotēkas ēkas rekonstrukcija labvēlīgas iekštelpu vides un pievilcīga ārējā izskata nodrošināšanai, kā arī energoefektivitātes uzlabošanai"</t>
  </si>
  <si>
    <t>Viļānu novada saistību apmērs 2015.gads (EUR)</t>
  </si>
  <si>
    <t>2015.g</t>
  </si>
  <si>
    <t>2019.g.</t>
  </si>
  <si>
    <t>2020.g.</t>
  </si>
  <si>
    <t>Projekts "Kompleksi risinājumi siltumnīcefekta gāzu emisiju samazināšanai Viļānu vidusskolā"</t>
  </si>
  <si>
    <t>24.09.2013.</t>
  </si>
  <si>
    <t>Projekts "Kompleksi risinājumi siltumnīcefekta gāzu emisiju samazināšanai Viļānu vidusskolā" īstenošanai</t>
  </si>
  <si>
    <t>20.02.2014.</t>
  </si>
  <si>
    <t>Viļānu novada domes priekšsēdētāja                                                           Jekaterina Ivanova</t>
  </si>
  <si>
    <t xml:space="preserve">         Saistību apmērs (pamatsumma+procentu maksājumi)</t>
  </si>
  <si>
    <t>27.01.2015.</t>
  </si>
  <si>
    <t>ERAF projekts (Nr.3DP/3.2.1.2.0/12/APIA/SM/031) "Tranzītielas rekonstrukcija Viļānu pilsētas teritorijā, a/c P58 posms 0,5-2,5 km"</t>
  </si>
  <si>
    <t>Pašvaldības pamatbudžeta ieņēmumi bez mērķdotācijām, izņemot KPFI</t>
  </si>
  <si>
    <t>2021.g.</t>
  </si>
  <si>
    <t>Pielikums Nr.5</t>
  </si>
  <si>
    <t>20.08.2018.</t>
  </si>
  <si>
    <t>20.12.2018.</t>
  </si>
  <si>
    <t>20.02.2023</t>
  </si>
  <si>
    <t>22.10.2010</t>
  </si>
  <si>
    <t>20.08.2023</t>
  </si>
  <si>
    <t>20.12.2017.</t>
  </si>
  <si>
    <t>20.12.2027</t>
  </si>
  <si>
    <t>20.04.2017.</t>
  </si>
  <si>
    <t>20.04.2017</t>
  </si>
  <si>
    <t>26.08.2026.</t>
  </si>
  <si>
    <t>20.09.2027.</t>
  </si>
  <si>
    <t>20.09.2028.</t>
  </si>
  <si>
    <t>20.02.2029.</t>
  </si>
  <si>
    <t>Viļānu  novada domes  saistošajiem noteikumiem Nr. 73</t>
  </si>
  <si>
    <t>no 12.februāra 2015. gada domes sēdes protokola Nr 2 lēmums Nr.1</t>
  </si>
  <si>
    <t>fiksētā</t>
  </si>
  <si>
    <t xml:space="preserve">Sagatavoja finanšu analītiķe </t>
  </si>
  <si>
    <t>Guna Visocka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</si>
</sst>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"/>
    <numFmt numFmtId="190" formatCode="0.000"/>
    <numFmt numFmtId="191" formatCode="0.0"/>
    <numFmt numFmtId="192" formatCode="0.000000"/>
    <numFmt numFmtId="193" formatCode="0.00000"/>
  </numFmts>
  <fonts count="5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8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8"/>
      <name val="Arial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10" xfId="0" applyNumberFormat="1" applyFont="1" applyBorder="1" applyAlignment="1">
      <alignment wrapText="1"/>
    </xf>
    <xf numFmtId="10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91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0" fontId="10" fillId="0" borderId="11" xfId="54" applyNumberFormat="1" applyFont="1" applyBorder="1" applyAlignment="1">
      <alignment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6" fillId="0" borderId="16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191" fontId="2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3.421875" style="0" customWidth="1"/>
    <col min="2" max="2" width="29.00390625" style="0" customWidth="1"/>
    <col min="3" max="3" width="5.28125" style="0" customWidth="1"/>
    <col min="4" max="4" width="10.140625" style="0" customWidth="1"/>
    <col min="5" max="5" width="10.28125" style="0" customWidth="1"/>
    <col min="6" max="6" width="8.421875" style="0" customWidth="1"/>
    <col min="7" max="7" width="7.00390625" style="0" hidden="1" customWidth="1"/>
    <col min="8" max="8" width="7.421875" style="0" customWidth="1"/>
    <col min="9" max="9" width="8.140625" style="0" customWidth="1"/>
    <col min="10" max="10" width="7.7109375" style="0" customWidth="1"/>
    <col min="11" max="11" width="8.00390625" style="0" customWidth="1"/>
    <col min="12" max="12" width="8.57421875" style="0" customWidth="1"/>
    <col min="13" max="15" width="7.7109375" style="0" customWidth="1"/>
    <col min="16" max="16" width="11.28125" style="0" customWidth="1"/>
    <col min="17" max="17" width="7.7109375" style="0" customWidth="1"/>
    <col min="18" max="18" width="0" style="0" hidden="1" customWidth="1"/>
    <col min="19" max="19" width="7.00390625" style="0" hidden="1" customWidth="1"/>
    <col min="20" max="20" width="9.00390625" style="0" hidden="1" customWidth="1"/>
    <col min="21" max="21" width="7.28125" style="0" customWidth="1"/>
    <col min="22" max="22" width="7.7109375" style="0" customWidth="1"/>
    <col min="23" max="23" width="8.28125" style="0" customWidth="1"/>
  </cols>
  <sheetData>
    <row r="1" spans="2:17" ht="12.75">
      <c r="B1" s="3"/>
      <c r="C1" s="3"/>
      <c r="D1" s="3"/>
      <c r="E1" s="3"/>
      <c r="F1" s="3"/>
      <c r="G1" s="3"/>
      <c r="H1" s="3"/>
      <c r="I1" s="47"/>
      <c r="J1" s="47"/>
      <c r="K1" s="47"/>
      <c r="L1" s="48" t="s">
        <v>48</v>
      </c>
      <c r="M1" s="48"/>
      <c r="N1" s="48"/>
      <c r="O1" s="48"/>
      <c r="P1" s="48"/>
      <c r="Q1" s="3"/>
    </row>
    <row r="2" spans="2:17" ht="12.75">
      <c r="B2" s="3"/>
      <c r="C2" s="3"/>
      <c r="D2" s="3"/>
      <c r="E2" s="3"/>
      <c r="F2" s="3"/>
      <c r="G2" s="3"/>
      <c r="H2" s="3"/>
      <c r="I2" s="48" t="s">
        <v>62</v>
      </c>
      <c r="J2" s="48"/>
      <c r="K2" s="48"/>
      <c r="L2" s="48"/>
      <c r="M2" s="48"/>
      <c r="N2" s="48"/>
      <c r="O2" s="48"/>
      <c r="P2" s="48"/>
      <c r="Q2" s="3"/>
    </row>
    <row r="3" spans="2:17" ht="12.75">
      <c r="B3" s="3"/>
      <c r="C3" s="3"/>
      <c r="D3" s="3"/>
      <c r="E3" s="3"/>
      <c r="F3" s="3"/>
      <c r="G3" s="3"/>
      <c r="H3" s="3"/>
      <c r="I3" s="48" t="s">
        <v>63</v>
      </c>
      <c r="J3" s="48"/>
      <c r="K3" s="48"/>
      <c r="L3" s="48"/>
      <c r="M3" s="48"/>
      <c r="N3" s="48"/>
      <c r="O3" s="48"/>
      <c r="P3" s="48"/>
      <c r="Q3" s="3"/>
    </row>
    <row r="4" spans="2:17" ht="15.75">
      <c r="B4" s="3"/>
      <c r="C4" s="3"/>
      <c r="D4" s="3"/>
      <c r="E4" s="3"/>
      <c r="F4" s="3"/>
      <c r="G4" s="3"/>
      <c r="H4" s="49" t="s">
        <v>34</v>
      </c>
      <c r="I4" s="49"/>
      <c r="J4" s="49"/>
      <c r="K4" s="49"/>
      <c r="L4" s="49"/>
      <c r="M4" s="49"/>
      <c r="N4" s="3"/>
      <c r="O4" s="3"/>
      <c r="P4" s="3"/>
      <c r="Q4" s="8"/>
    </row>
    <row r="5" spans="1:17" ht="12.75">
      <c r="A5" s="35"/>
      <c r="B5" s="36"/>
      <c r="C5" s="43" t="s">
        <v>2</v>
      </c>
      <c r="D5" s="43" t="s">
        <v>3</v>
      </c>
      <c r="E5" s="43" t="s">
        <v>8</v>
      </c>
      <c r="F5" s="43" t="s">
        <v>9</v>
      </c>
      <c r="G5" s="37"/>
      <c r="H5" s="45" t="s">
        <v>43</v>
      </c>
      <c r="I5" s="45"/>
      <c r="J5" s="45"/>
      <c r="K5" s="45"/>
      <c r="L5" s="45"/>
      <c r="M5" s="45"/>
      <c r="N5" s="45"/>
      <c r="O5" s="45"/>
      <c r="P5" s="45"/>
      <c r="Q5" s="46"/>
    </row>
    <row r="6" spans="1:23" ht="33.75" customHeight="1">
      <c r="A6" s="38" t="s">
        <v>0</v>
      </c>
      <c r="B6" s="39" t="s">
        <v>1</v>
      </c>
      <c r="C6" s="44"/>
      <c r="D6" s="44"/>
      <c r="E6" s="44"/>
      <c r="F6" s="44"/>
      <c r="G6" s="40"/>
      <c r="H6" s="40"/>
      <c r="I6" s="41" t="s">
        <v>35</v>
      </c>
      <c r="J6" s="41" t="s">
        <v>12</v>
      </c>
      <c r="K6" s="41" t="s">
        <v>13</v>
      </c>
      <c r="L6" s="41" t="s">
        <v>14</v>
      </c>
      <c r="M6" s="41" t="s">
        <v>36</v>
      </c>
      <c r="N6" s="41" t="s">
        <v>37</v>
      </c>
      <c r="O6" s="41" t="s">
        <v>47</v>
      </c>
      <c r="P6" s="42" t="s">
        <v>4</v>
      </c>
      <c r="Q6" s="41" t="s">
        <v>5</v>
      </c>
      <c r="R6" s="20"/>
      <c r="S6" s="20"/>
      <c r="T6" s="20"/>
      <c r="U6" s="20"/>
      <c r="V6" s="20"/>
      <c r="W6" s="21"/>
    </row>
    <row r="7" spans="1:23" ht="27" customHeight="1">
      <c r="A7" s="1">
        <v>1</v>
      </c>
      <c r="B7" s="15" t="s">
        <v>17</v>
      </c>
      <c r="C7" s="4" t="s">
        <v>11</v>
      </c>
      <c r="D7" s="9" t="s">
        <v>18</v>
      </c>
      <c r="E7" s="9" t="s">
        <v>49</v>
      </c>
      <c r="F7" s="10">
        <v>0.0225</v>
      </c>
      <c r="G7" s="4"/>
      <c r="H7" s="4" t="s">
        <v>64</v>
      </c>
      <c r="I7" s="4">
        <v>6272</v>
      </c>
      <c r="J7" s="4">
        <v>5800</v>
      </c>
      <c r="K7" s="4">
        <v>5129</v>
      </c>
      <c r="L7" s="4">
        <v>3045</v>
      </c>
      <c r="M7" s="4">
        <v>0</v>
      </c>
      <c r="N7" s="4">
        <v>0</v>
      </c>
      <c r="O7" s="4">
        <v>0</v>
      </c>
      <c r="P7" s="5">
        <v>0</v>
      </c>
      <c r="Q7" s="4">
        <f>SUM(I7:P7)</f>
        <v>20246</v>
      </c>
      <c r="R7" s="16">
        <v>27560</v>
      </c>
      <c r="S7">
        <f>R7/0.702804</f>
        <v>39214.34710104097</v>
      </c>
      <c r="T7" s="17">
        <f>S7*0.032</f>
        <v>1254.859107233311</v>
      </c>
      <c r="U7" s="17"/>
      <c r="V7" s="17"/>
      <c r="W7" s="18"/>
    </row>
    <row r="8" spans="1:23" ht="22.5">
      <c r="A8" s="2">
        <v>2</v>
      </c>
      <c r="B8" s="13" t="s">
        <v>19</v>
      </c>
      <c r="C8" s="4" t="s">
        <v>11</v>
      </c>
      <c r="D8" s="6" t="s">
        <v>20</v>
      </c>
      <c r="E8" s="6" t="s">
        <v>50</v>
      </c>
      <c r="F8" s="10">
        <v>0.0225</v>
      </c>
      <c r="G8" s="4"/>
      <c r="H8" s="4" t="s">
        <v>10</v>
      </c>
      <c r="I8" s="4">
        <v>8701</v>
      </c>
      <c r="J8" s="4">
        <v>8088</v>
      </c>
      <c r="K8" s="4">
        <v>7032</v>
      </c>
      <c r="L8" s="4">
        <v>6771</v>
      </c>
      <c r="M8" s="4">
        <v>0</v>
      </c>
      <c r="N8" s="4">
        <v>0</v>
      </c>
      <c r="O8" s="4">
        <v>0</v>
      </c>
      <c r="P8" s="4">
        <v>0</v>
      </c>
      <c r="Q8" s="4">
        <f aca="true" t="shared" si="0" ref="Q8:Q20">SUM(I8:P8)</f>
        <v>30592</v>
      </c>
      <c r="R8" s="16">
        <v>185691</v>
      </c>
      <c r="S8">
        <f aca="true" t="shared" si="1" ref="S8:S18">R8/0.702804</f>
        <v>264214.48938822205</v>
      </c>
      <c r="T8" s="17">
        <f aca="true" t="shared" si="2" ref="T8:T18">S8*0.032</f>
        <v>8454.863660423105</v>
      </c>
      <c r="U8" s="17"/>
      <c r="V8" s="17"/>
      <c r="W8" s="18"/>
    </row>
    <row r="9" spans="1:23" ht="12.75">
      <c r="A9" s="2">
        <v>3</v>
      </c>
      <c r="B9" s="13" t="s">
        <v>21</v>
      </c>
      <c r="C9" s="5" t="s">
        <v>11</v>
      </c>
      <c r="D9" s="6" t="s">
        <v>22</v>
      </c>
      <c r="E9" s="6" t="s">
        <v>51</v>
      </c>
      <c r="F9" s="10">
        <v>0.0225</v>
      </c>
      <c r="G9" s="4"/>
      <c r="H9" s="4" t="s">
        <v>10</v>
      </c>
      <c r="I9" s="4">
        <v>25549</v>
      </c>
      <c r="J9" s="4">
        <v>24804</v>
      </c>
      <c r="K9" s="4">
        <v>24058</v>
      </c>
      <c r="L9" s="4">
        <v>23341</v>
      </c>
      <c r="M9" s="4">
        <v>22790</v>
      </c>
      <c r="N9" s="4">
        <v>22114</v>
      </c>
      <c r="O9" s="4">
        <v>21180</v>
      </c>
      <c r="P9" s="4">
        <v>131805</v>
      </c>
      <c r="Q9" s="4">
        <f t="shared" si="0"/>
        <v>295641</v>
      </c>
      <c r="R9" s="16">
        <v>3998</v>
      </c>
      <c r="S9">
        <f t="shared" si="1"/>
        <v>5688.64149891008</v>
      </c>
      <c r="T9" s="17">
        <f t="shared" si="2"/>
        <v>182.0365279651226</v>
      </c>
      <c r="U9" s="17"/>
      <c r="V9" s="17"/>
      <c r="W9" s="18"/>
    </row>
    <row r="10" spans="1:23" ht="12.75">
      <c r="A10" s="2">
        <v>4</v>
      </c>
      <c r="B10" s="13" t="s">
        <v>21</v>
      </c>
      <c r="C10" s="4" t="s">
        <v>11</v>
      </c>
      <c r="D10" s="6" t="s">
        <v>52</v>
      </c>
      <c r="E10" s="6" t="s">
        <v>53</v>
      </c>
      <c r="F10" s="10">
        <v>0.0225</v>
      </c>
      <c r="G10" s="4"/>
      <c r="H10" s="4" t="s">
        <v>10</v>
      </c>
      <c r="I10" s="4">
        <v>14920</v>
      </c>
      <c r="J10" s="4">
        <v>13650</v>
      </c>
      <c r="K10" s="4">
        <v>12416</v>
      </c>
      <c r="L10" s="4">
        <v>11784</v>
      </c>
      <c r="M10" s="4">
        <v>11026</v>
      </c>
      <c r="N10" s="4">
        <v>10750</v>
      </c>
      <c r="O10" s="4">
        <v>9980</v>
      </c>
      <c r="P10" s="4">
        <v>25197</v>
      </c>
      <c r="Q10" s="4">
        <f t="shared" si="0"/>
        <v>109723</v>
      </c>
      <c r="R10" s="16">
        <v>34400</v>
      </c>
      <c r="S10">
        <f t="shared" si="1"/>
        <v>48946.79028576957</v>
      </c>
      <c r="T10" s="17">
        <f t="shared" si="2"/>
        <v>1566.2972891446263</v>
      </c>
      <c r="U10" s="17"/>
      <c r="V10" s="17"/>
      <c r="W10" s="18"/>
    </row>
    <row r="11" spans="1:23" ht="12.75">
      <c r="A11" s="2">
        <v>5</v>
      </c>
      <c r="B11" s="13" t="s">
        <v>23</v>
      </c>
      <c r="C11" s="4" t="s">
        <v>11</v>
      </c>
      <c r="D11" s="6" t="s">
        <v>24</v>
      </c>
      <c r="E11" s="6" t="s">
        <v>54</v>
      </c>
      <c r="F11" s="10">
        <v>0.0225</v>
      </c>
      <c r="G11" s="4"/>
      <c r="H11" s="4" t="s">
        <v>64</v>
      </c>
      <c r="I11" s="4">
        <v>3842</v>
      </c>
      <c r="J11" s="4">
        <v>3691</v>
      </c>
      <c r="K11" s="4">
        <v>3120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 t="shared" si="0"/>
        <v>10653</v>
      </c>
      <c r="R11" s="16">
        <v>165297</v>
      </c>
      <c r="S11">
        <f t="shared" si="1"/>
        <v>235196.44168217597</v>
      </c>
      <c r="T11" s="17">
        <f t="shared" si="2"/>
        <v>7526.286133829631</v>
      </c>
      <c r="U11" s="17"/>
      <c r="V11" s="17"/>
      <c r="W11" s="18"/>
    </row>
    <row r="12" spans="1:23" ht="12.75">
      <c r="A12" s="2">
        <v>6</v>
      </c>
      <c r="B12" s="13" t="s">
        <v>25</v>
      </c>
      <c r="C12" s="4" t="s">
        <v>11</v>
      </c>
      <c r="D12" s="6" t="s">
        <v>24</v>
      </c>
      <c r="E12" s="6" t="s">
        <v>55</v>
      </c>
      <c r="F12" s="10">
        <v>0.0225</v>
      </c>
      <c r="G12" s="4"/>
      <c r="H12" s="4" t="s">
        <v>10</v>
      </c>
      <c r="I12" s="4">
        <v>41406</v>
      </c>
      <c r="J12" s="4">
        <v>39940</v>
      </c>
      <c r="K12" s="4">
        <v>37173</v>
      </c>
      <c r="L12" s="4">
        <v>33893</v>
      </c>
      <c r="M12" s="4">
        <v>30745</v>
      </c>
      <c r="N12" s="4">
        <v>28915</v>
      </c>
      <c r="O12" s="4">
        <v>26740</v>
      </c>
      <c r="P12" s="4">
        <v>268387</v>
      </c>
      <c r="Q12" s="4">
        <f t="shared" si="0"/>
        <v>507199</v>
      </c>
      <c r="R12" s="16">
        <v>7614</v>
      </c>
      <c r="S12">
        <f t="shared" si="1"/>
        <v>10833.745966158416</v>
      </c>
      <c r="T12" s="17">
        <f t="shared" si="2"/>
        <v>346.6798709170693</v>
      </c>
      <c r="U12" s="17"/>
      <c r="V12" s="17"/>
      <c r="W12" s="18"/>
    </row>
    <row r="13" spans="1:23" ht="12.75">
      <c r="A13" s="2">
        <v>7</v>
      </c>
      <c r="B13" s="13" t="s">
        <v>26</v>
      </c>
      <c r="C13" s="4" t="s">
        <v>11</v>
      </c>
      <c r="D13" s="6" t="s">
        <v>27</v>
      </c>
      <c r="E13" s="6" t="s">
        <v>56</v>
      </c>
      <c r="F13" s="10">
        <v>0.0225</v>
      </c>
      <c r="G13" s="4"/>
      <c r="H13" s="4" t="s">
        <v>10</v>
      </c>
      <c r="I13" s="4">
        <v>16617</v>
      </c>
      <c r="J13" s="4">
        <v>16420</v>
      </c>
      <c r="K13" s="4">
        <v>15440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f t="shared" si="0"/>
        <v>48477</v>
      </c>
      <c r="R13" s="16">
        <v>28298</v>
      </c>
      <c r="S13">
        <f t="shared" si="1"/>
        <v>40264.426497288005</v>
      </c>
      <c r="T13" s="17">
        <f t="shared" si="2"/>
        <v>1288.4616479132162</v>
      </c>
      <c r="U13" s="17"/>
      <c r="V13" s="17"/>
      <c r="W13" s="18"/>
    </row>
    <row r="14" spans="1:23" ht="12.75">
      <c r="A14" s="2">
        <v>8</v>
      </c>
      <c r="B14" s="13" t="s">
        <v>28</v>
      </c>
      <c r="C14" s="4" t="s">
        <v>11</v>
      </c>
      <c r="D14" s="6" t="s">
        <v>27</v>
      </c>
      <c r="E14" s="6" t="s">
        <v>57</v>
      </c>
      <c r="F14" s="10">
        <v>0.0225</v>
      </c>
      <c r="G14" s="4"/>
      <c r="H14" s="4" t="s">
        <v>10</v>
      </c>
      <c r="I14" s="4">
        <v>17656</v>
      </c>
      <c r="J14" s="4">
        <v>17242</v>
      </c>
      <c r="K14" s="4">
        <v>4804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f t="shared" si="0"/>
        <v>39702</v>
      </c>
      <c r="R14" s="16">
        <v>294387</v>
      </c>
      <c r="S14">
        <f t="shared" si="1"/>
        <v>418874.96371676883</v>
      </c>
      <c r="T14" s="17">
        <f t="shared" si="2"/>
        <v>13403.998838936603</v>
      </c>
      <c r="U14" s="17"/>
      <c r="V14" s="17"/>
      <c r="W14" s="18"/>
    </row>
    <row r="15" spans="1:23" ht="44.25" customHeight="1">
      <c r="A15" s="2">
        <v>9</v>
      </c>
      <c r="B15" s="13" t="s">
        <v>29</v>
      </c>
      <c r="C15" s="4" t="s">
        <v>11</v>
      </c>
      <c r="D15" s="6" t="s">
        <v>30</v>
      </c>
      <c r="E15" s="6" t="s">
        <v>58</v>
      </c>
      <c r="F15" s="10">
        <v>0.0225</v>
      </c>
      <c r="G15" s="4"/>
      <c r="H15" s="4" t="s">
        <v>10</v>
      </c>
      <c r="I15" s="4">
        <v>68288</v>
      </c>
      <c r="J15" s="4">
        <v>65906</v>
      </c>
      <c r="K15" s="4">
        <v>63524</v>
      </c>
      <c r="L15" s="4">
        <v>60717</v>
      </c>
      <c r="M15" s="4">
        <v>57924</v>
      </c>
      <c r="N15" s="4">
        <v>54848</v>
      </c>
      <c r="O15" s="4">
        <v>51244</v>
      </c>
      <c r="P15" s="4">
        <v>232549</v>
      </c>
      <c r="Q15" s="4">
        <f t="shared" si="0"/>
        <v>655000</v>
      </c>
      <c r="R15" s="16">
        <v>17440</v>
      </c>
      <c r="S15">
        <f t="shared" si="1"/>
        <v>24814.88437743667</v>
      </c>
      <c r="T15" s="17">
        <f t="shared" si="2"/>
        <v>794.0763000779734</v>
      </c>
      <c r="U15" s="17"/>
      <c r="V15" s="17"/>
      <c r="W15" s="18"/>
    </row>
    <row r="16" spans="1:23" ht="67.5" customHeight="1">
      <c r="A16" s="2">
        <v>10</v>
      </c>
      <c r="B16" s="13" t="s">
        <v>31</v>
      </c>
      <c r="C16" s="4" t="s">
        <v>11</v>
      </c>
      <c r="D16" s="6" t="s">
        <v>32</v>
      </c>
      <c r="E16" s="6" t="s">
        <v>59</v>
      </c>
      <c r="F16" s="10">
        <v>0.0225</v>
      </c>
      <c r="G16" s="4"/>
      <c r="H16" s="4" t="s">
        <v>10</v>
      </c>
      <c r="I16" s="4">
        <v>43237</v>
      </c>
      <c r="J16" s="4">
        <v>42628</v>
      </c>
      <c r="K16" s="4">
        <v>42019</v>
      </c>
      <c r="L16" s="4">
        <v>41408</v>
      </c>
      <c r="M16" s="4">
        <v>40502</v>
      </c>
      <c r="N16" s="4">
        <v>39670</v>
      </c>
      <c r="O16" s="4">
        <v>38530</v>
      </c>
      <c r="P16" s="4">
        <v>219853</v>
      </c>
      <c r="Q16" s="4">
        <f t="shared" si="0"/>
        <v>507847</v>
      </c>
      <c r="R16" s="16">
        <v>184187</v>
      </c>
      <c r="S16">
        <f t="shared" si="1"/>
        <v>262074.49018503027</v>
      </c>
      <c r="T16" s="17">
        <f t="shared" si="2"/>
        <v>8386.38368592097</v>
      </c>
      <c r="U16" s="17"/>
      <c r="V16" s="17"/>
      <c r="W16" s="18"/>
    </row>
    <row r="17" spans="1:23" ht="56.25">
      <c r="A17" s="2">
        <v>11</v>
      </c>
      <c r="B17" s="13" t="s">
        <v>33</v>
      </c>
      <c r="C17" s="4" t="s">
        <v>11</v>
      </c>
      <c r="D17" s="6" t="s">
        <v>39</v>
      </c>
      <c r="E17" s="6" t="s">
        <v>60</v>
      </c>
      <c r="F17" s="10">
        <v>0.0225</v>
      </c>
      <c r="G17" s="4"/>
      <c r="H17" s="4" t="s">
        <v>10</v>
      </c>
      <c r="I17" s="4">
        <v>54798</v>
      </c>
      <c r="J17" s="4">
        <v>54137</v>
      </c>
      <c r="K17" s="4">
        <v>53376</v>
      </c>
      <c r="L17" s="4">
        <v>52484</v>
      </c>
      <c r="M17" s="4">
        <v>51295</v>
      </c>
      <c r="N17" s="4">
        <v>50176</v>
      </c>
      <c r="O17" s="4">
        <v>49065</v>
      </c>
      <c r="P17" s="4">
        <v>382574</v>
      </c>
      <c r="Q17" s="4">
        <f t="shared" si="0"/>
        <v>747905</v>
      </c>
      <c r="R17" s="16">
        <v>105420</v>
      </c>
      <c r="S17">
        <f t="shared" si="1"/>
        <v>149999.1462769136</v>
      </c>
      <c r="T17" s="17">
        <f t="shared" si="2"/>
        <v>4799.972680861236</v>
      </c>
      <c r="U17" s="17"/>
      <c r="V17" s="17"/>
      <c r="W17" s="18"/>
    </row>
    <row r="18" spans="1:23" ht="33.75">
      <c r="A18" s="2">
        <v>12</v>
      </c>
      <c r="B18" s="13" t="s">
        <v>38</v>
      </c>
      <c r="C18" s="4" t="s">
        <v>11</v>
      </c>
      <c r="D18" s="6" t="s">
        <v>39</v>
      </c>
      <c r="E18" s="6" t="s">
        <v>60</v>
      </c>
      <c r="F18" s="10">
        <v>0.0225</v>
      </c>
      <c r="G18" s="4"/>
      <c r="H18" s="4" t="s">
        <v>10</v>
      </c>
      <c r="I18" s="4">
        <v>86525</v>
      </c>
      <c r="J18" s="4">
        <v>86290</v>
      </c>
      <c r="K18" s="4">
        <v>85700</v>
      </c>
      <c r="L18" s="4">
        <v>85155</v>
      </c>
      <c r="M18" s="4">
        <v>84508</v>
      </c>
      <c r="N18" s="4">
        <v>83810</v>
      </c>
      <c r="O18" s="4">
        <v>82136</v>
      </c>
      <c r="P18" s="4">
        <v>559716</v>
      </c>
      <c r="Q18" s="4">
        <f t="shared" si="0"/>
        <v>1153840</v>
      </c>
      <c r="R18" s="16">
        <v>105420</v>
      </c>
      <c r="S18">
        <f t="shared" si="1"/>
        <v>149999.1462769136</v>
      </c>
      <c r="T18" s="17">
        <f t="shared" si="2"/>
        <v>4799.972680861236</v>
      </c>
      <c r="U18" s="17"/>
      <c r="V18" s="17"/>
      <c r="W18" s="18"/>
    </row>
    <row r="19" spans="1:23" ht="48" customHeight="1">
      <c r="A19" s="2">
        <v>13</v>
      </c>
      <c r="B19" s="13" t="s">
        <v>40</v>
      </c>
      <c r="C19" s="4" t="s">
        <v>11</v>
      </c>
      <c r="D19" s="6" t="s">
        <v>41</v>
      </c>
      <c r="E19" s="6" t="s">
        <v>61</v>
      </c>
      <c r="F19" s="10">
        <v>0.0225</v>
      </c>
      <c r="G19" s="4"/>
      <c r="H19" s="4" t="s">
        <v>10</v>
      </c>
      <c r="I19" s="4">
        <v>20648</v>
      </c>
      <c r="J19" s="4">
        <v>20530</v>
      </c>
      <c r="K19" s="4">
        <v>20412</v>
      </c>
      <c r="L19" s="4">
        <v>20294</v>
      </c>
      <c r="M19" s="4">
        <v>19894</v>
      </c>
      <c r="N19" s="4">
        <v>19607</v>
      </c>
      <c r="O19" s="4">
        <v>19182</v>
      </c>
      <c r="P19" s="4">
        <v>142500</v>
      </c>
      <c r="Q19" s="4">
        <f t="shared" si="0"/>
        <v>283067</v>
      </c>
      <c r="R19" s="16"/>
      <c r="T19" s="17">
        <f>SUM(T7:T18)</f>
        <v>52803.888424084085</v>
      </c>
      <c r="U19" s="17"/>
      <c r="V19" s="17"/>
      <c r="W19" s="18"/>
    </row>
    <row r="20" spans="1:23" ht="58.5" customHeight="1">
      <c r="A20" s="2">
        <v>14</v>
      </c>
      <c r="B20" s="13" t="s">
        <v>45</v>
      </c>
      <c r="C20" s="4" t="s">
        <v>11</v>
      </c>
      <c r="D20" s="6" t="s">
        <v>44</v>
      </c>
      <c r="E20" s="6" t="s">
        <v>61</v>
      </c>
      <c r="F20" s="10"/>
      <c r="G20" s="4"/>
      <c r="H20" s="4"/>
      <c r="I20" s="4">
        <v>2912</v>
      </c>
      <c r="J20" s="4">
        <v>46663</v>
      </c>
      <c r="K20" s="4">
        <v>46515</v>
      </c>
      <c r="L20" s="4">
        <v>46366</v>
      </c>
      <c r="M20" s="4">
        <v>46070</v>
      </c>
      <c r="N20" s="4">
        <v>45922</v>
      </c>
      <c r="O20" s="4">
        <v>45773</v>
      </c>
      <c r="P20" s="4">
        <v>627826</v>
      </c>
      <c r="Q20" s="4">
        <f t="shared" si="0"/>
        <v>908047</v>
      </c>
      <c r="R20" s="16"/>
      <c r="T20" s="17"/>
      <c r="U20" s="17"/>
      <c r="V20" s="17"/>
      <c r="W20" s="18"/>
    </row>
    <row r="21" spans="1:23" s="31" customFormat="1" ht="15" customHeight="1">
      <c r="A21" s="2"/>
      <c r="B21" s="7" t="s">
        <v>6</v>
      </c>
      <c r="C21" s="4"/>
      <c r="D21" s="4"/>
      <c r="E21" s="4"/>
      <c r="F21" s="4"/>
      <c r="G21" s="4"/>
      <c r="H21" s="4"/>
      <c r="I21" s="4">
        <f aca="true" t="shared" si="3" ref="I21:Q21">SUM(I7:I20)</f>
        <v>411371</v>
      </c>
      <c r="J21" s="4">
        <f t="shared" si="3"/>
        <v>445789</v>
      </c>
      <c r="K21" s="4">
        <f t="shared" si="3"/>
        <v>420718</v>
      </c>
      <c r="L21" s="4">
        <f t="shared" si="3"/>
        <v>385258</v>
      </c>
      <c r="M21" s="4">
        <f t="shared" si="3"/>
        <v>364754</v>
      </c>
      <c r="N21" s="4">
        <f t="shared" si="3"/>
        <v>355812</v>
      </c>
      <c r="O21" s="4">
        <f t="shared" si="3"/>
        <v>343830</v>
      </c>
      <c r="P21" s="4">
        <f t="shared" si="3"/>
        <v>2590407</v>
      </c>
      <c r="Q21" s="4">
        <f t="shared" si="3"/>
        <v>5317939</v>
      </c>
      <c r="R21" s="19"/>
      <c r="S21" s="19"/>
      <c r="T21" s="19"/>
      <c r="U21" s="19"/>
      <c r="V21" s="19"/>
      <c r="W21" s="19"/>
    </row>
    <row r="22" spans="1:17" s="27" customFormat="1" ht="12.75">
      <c r="A22" s="23"/>
      <c r="B22" s="24" t="s">
        <v>15</v>
      </c>
      <c r="C22" s="25"/>
      <c r="D22" s="25"/>
      <c r="E22" s="25"/>
      <c r="F22" s="25"/>
      <c r="G22" s="32"/>
      <c r="H22" s="32"/>
      <c r="I22" s="26">
        <v>6846</v>
      </c>
      <c r="J22" s="26">
        <v>6649</v>
      </c>
      <c r="K22" s="26">
        <v>6458</v>
      </c>
      <c r="L22" s="26">
        <v>6173</v>
      </c>
      <c r="M22" s="26">
        <v>5862</v>
      </c>
      <c r="N22" s="26">
        <v>5691</v>
      </c>
      <c r="O22" s="26">
        <v>5500</v>
      </c>
      <c r="P22" s="26">
        <v>47888</v>
      </c>
      <c r="Q22" s="25">
        <f>I22+J22+K22+L22+M22+P22</f>
        <v>79876</v>
      </c>
    </row>
    <row r="23" spans="1:17" s="30" customFormat="1" ht="12.75">
      <c r="A23" s="28"/>
      <c r="B23" s="33" t="s">
        <v>16</v>
      </c>
      <c r="C23" s="34"/>
      <c r="D23" s="34"/>
      <c r="E23" s="34"/>
      <c r="F23" s="34"/>
      <c r="G23" s="34"/>
      <c r="H23" s="34"/>
      <c r="I23" s="34">
        <f aca="true" t="shared" si="4" ref="I23:P23">I21+I22</f>
        <v>418217</v>
      </c>
      <c r="J23" s="34">
        <f t="shared" si="4"/>
        <v>452438</v>
      </c>
      <c r="K23" s="34">
        <f t="shared" si="4"/>
        <v>427176</v>
      </c>
      <c r="L23" s="34">
        <f t="shared" si="4"/>
        <v>391431</v>
      </c>
      <c r="M23" s="34">
        <f t="shared" si="4"/>
        <v>370616</v>
      </c>
      <c r="N23" s="34">
        <f t="shared" si="4"/>
        <v>361503</v>
      </c>
      <c r="O23" s="34">
        <f t="shared" si="4"/>
        <v>349330</v>
      </c>
      <c r="P23" s="34">
        <f t="shared" si="4"/>
        <v>2638295</v>
      </c>
      <c r="Q23" s="34">
        <f>I23+J23+K23+L23+M23+P23</f>
        <v>4698173</v>
      </c>
    </row>
    <row r="24" spans="2:17" ht="12.75" hidden="1"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>
        <f>I24+J24+K24+L24+M24+P24</f>
        <v>0</v>
      </c>
    </row>
    <row r="25" spans="2:22" ht="12.75">
      <c r="B25" s="50" t="s">
        <v>7</v>
      </c>
      <c r="C25" s="51"/>
      <c r="D25" s="51"/>
      <c r="E25" s="51"/>
      <c r="F25" s="51"/>
      <c r="G25" s="51"/>
      <c r="H25" s="52"/>
      <c r="I25" s="52">
        <f>I23/I26*100</f>
        <v>10.3528515352021</v>
      </c>
      <c r="J25" s="52">
        <f>J23/J26*100</f>
        <v>11.199983364817232</v>
      </c>
      <c r="K25" s="52">
        <f>K23/K26*100</f>
        <v>10.574629217371587</v>
      </c>
      <c r="L25" s="52">
        <f>L23/L26*100</f>
        <v>9.68977116969347</v>
      </c>
      <c r="M25" s="52">
        <f>M23/M26*100</f>
        <v>9.17450133440406</v>
      </c>
      <c r="N25" s="52"/>
      <c r="O25" s="52"/>
      <c r="P25" s="52"/>
      <c r="Q25" s="12"/>
      <c r="V25" s="22"/>
    </row>
    <row r="26" spans="2:17" s="30" customFormat="1" ht="22.5">
      <c r="B26" s="53" t="s">
        <v>46</v>
      </c>
      <c r="C26" s="54"/>
      <c r="D26" s="54"/>
      <c r="E26" s="54"/>
      <c r="F26" s="54"/>
      <c r="G26" s="54"/>
      <c r="H26" s="54"/>
      <c r="I26" s="54">
        <v>4039631</v>
      </c>
      <c r="J26" s="54">
        <v>4039631</v>
      </c>
      <c r="K26" s="54">
        <v>4039631</v>
      </c>
      <c r="L26" s="54">
        <v>4039631</v>
      </c>
      <c r="M26" s="54">
        <v>4039631</v>
      </c>
      <c r="N26" s="54"/>
      <c r="O26" s="54"/>
      <c r="P26" s="54"/>
      <c r="Q26" s="29"/>
    </row>
    <row r="27" spans="2:17" s="30" customFormat="1" ht="12.75"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</row>
    <row r="28" spans="2:17" ht="12.75">
      <c r="B28" s="11" t="s">
        <v>42</v>
      </c>
      <c r="C28" s="11"/>
      <c r="D28" s="11"/>
      <c r="E28" s="11"/>
      <c r="F28" s="11"/>
      <c r="G28" s="11"/>
      <c r="H28" s="11"/>
      <c r="I28" s="11"/>
      <c r="J28" s="3"/>
      <c r="K28" s="3"/>
      <c r="L28" s="3"/>
      <c r="M28" s="3"/>
      <c r="N28" s="3"/>
      <c r="O28" s="3"/>
      <c r="P28" s="3"/>
      <c r="Q28" s="3"/>
    </row>
    <row r="29" spans="2:17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8" ht="12.75">
      <c r="B30" s="59" t="s">
        <v>65</v>
      </c>
      <c r="C30" s="59"/>
      <c r="D30" s="59"/>
      <c r="E30" s="59"/>
      <c r="F30" s="59" t="s">
        <v>66</v>
      </c>
      <c r="G30" s="58"/>
      <c r="H30" s="58"/>
    </row>
  </sheetData>
  <sheetProtection/>
  <mergeCells count="9">
    <mergeCell ref="I2:P2"/>
    <mergeCell ref="L1:P1"/>
    <mergeCell ref="H4:M4"/>
    <mergeCell ref="C5:C6"/>
    <mergeCell ref="H5:Q5"/>
    <mergeCell ref="D5:D6"/>
    <mergeCell ref="E5:E6"/>
    <mergeCell ref="F5:F6"/>
    <mergeCell ref="I3:P3"/>
  </mergeCells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LIV</cp:lastModifiedBy>
  <cp:lastPrinted>2015-02-27T09:58:54Z</cp:lastPrinted>
  <dcterms:created xsi:type="dcterms:W3CDTF">1996-10-14T23:33:28Z</dcterms:created>
  <dcterms:modified xsi:type="dcterms:W3CDTF">2015-02-27T12:26:30Z</dcterms:modified>
  <cp:category/>
  <cp:version/>
  <cp:contentType/>
  <cp:contentStatus/>
</cp:coreProperties>
</file>